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2105" activeTab="1"/>
  </bookViews>
  <sheets>
    <sheet name="Sheet1" sheetId="1" r:id="rId1"/>
    <sheet name="UniqueSV" sheetId="2" r:id="rId2"/>
    <sheet name="dhsvm_soil_codes" sheetId="3" r:id="rId3"/>
    <sheet name="dhsvm_veg_codes" sheetId="4" r:id="rId4"/>
  </sheets>
  <definedNames>
    <definedName name="DATABASE" localSheetId="2">'dhsvm_soil_codes'!$A$1:$B$19</definedName>
    <definedName name="DATABASE" localSheetId="3">'dhsvm_veg_codes'!$A$1:$B$21</definedName>
    <definedName name="DATABASE">'UniqueSV'!$B$1:$E$110</definedName>
    <definedName name="_xlnm.Print_Area" localSheetId="1">'UniqueSV'!$I$3:$R$24</definedName>
  </definedNames>
  <calcPr fullCalcOnLoad="1"/>
</workbook>
</file>

<file path=xl/sharedStrings.xml><?xml version="1.0" encoding="utf-8"?>
<sst xmlns="http://schemas.openxmlformats.org/spreadsheetml/2006/main" count="105" uniqueCount="79">
  <si>
    <t>ObjectID</t>
  </si>
  <si>
    <t>Value</t>
  </si>
  <si>
    <t>Count</t>
  </si>
  <si>
    <t>Soil</t>
  </si>
  <si>
    <t>Veg</t>
  </si>
  <si>
    <t>Outside of Mask</t>
  </si>
  <si>
    <t>Unique Combinations</t>
  </si>
  <si>
    <t>Most Common</t>
  </si>
  <si>
    <t>Rank</t>
  </si>
  <si>
    <t>%</t>
  </si>
  <si>
    <t>SOIL_CODE</t>
  </si>
  <si>
    <t>SOIL_DESCR</t>
  </si>
  <si>
    <t>SAND</t>
  </si>
  <si>
    <t>LOAMY SAND</t>
  </si>
  <si>
    <t>SANDY LOAM</t>
  </si>
  <si>
    <t>SILTY LOAM</t>
  </si>
  <si>
    <t>SILT</t>
  </si>
  <si>
    <t>LOAM</t>
  </si>
  <si>
    <t>SANDY CLAY LOAM</t>
  </si>
  <si>
    <t>SILTY CLAY LOAM</t>
  </si>
  <si>
    <t>CLAY LOAM</t>
  </si>
  <si>
    <t>SANDY CLAY</t>
  </si>
  <si>
    <t>SILTY CLAY</t>
  </si>
  <si>
    <t>CLAY</t>
  </si>
  <si>
    <t>ORGANIC (as loam)</t>
  </si>
  <si>
    <t>WATER (as clay)</t>
  </si>
  <si>
    <t>BEDROCK</t>
  </si>
  <si>
    <t>OTHER  (as SCL)</t>
  </si>
  <si>
    <t>MUCK</t>
  </si>
  <si>
    <t>TALUS</t>
  </si>
  <si>
    <t>VEG_CODE</t>
  </si>
  <si>
    <t>DESCRIPTIO</t>
  </si>
  <si>
    <t>Evergreen Needleleaf</t>
  </si>
  <si>
    <t>Evergreen Broadleaf</t>
  </si>
  <si>
    <t>Deciduous Needleleaf</t>
  </si>
  <si>
    <t>Deciduous Broadleaf</t>
  </si>
  <si>
    <t>Mixed Forest</t>
  </si>
  <si>
    <t>Woodland</t>
  </si>
  <si>
    <t>Wooded Grassland</t>
  </si>
  <si>
    <t>Closed Shrub</t>
  </si>
  <si>
    <t>Open Shrub</t>
  </si>
  <si>
    <t>Grassland</t>
  </si>
  <si>
    <t>Cropland</t>
  </si>
  <si>
    <t>Bare</t>
  </si>
  <si>
    <t>Urban</t>
  </si>
  <si>
    <t>Water</t>
  </si>
  <si>
    <t>Coastal Conifer Forest</t>
  </si>
  <si>
    <t>Xeric Conif Forest (Dry)</t>
  </si>
  <si>
    <t>Mesic Conif Forest (Wet)</t>
  </si>
  <si>
    <t>Subalpine Conif Forest</t>
  </si>
  <si>
    <t>Alpine Meadow</t>
  </si>
  <si>
    <t>Ice</t>
  </si>
  <si>
    <t>SoilCode</t>
  </si>
  <si>
    <t>VegCode</t>
  </si>
  <si>
    <t>21-108</t>
  </si>
  <si>
    <t>&lt; 0.6% each</t>
  </si>
  <si>
    <t>of total land in basin</t>
  </si>
  <si>
    <t>UNIQUE</t>
  </si>
  <si>
    <t>PERC</t>
  </si>
  <si>
    <t>LOAM:Mesic Conif Forest (Wet)</t>
  </si>
  <si>
    <t>SANDY LOAM:Mesic Conif Forest (Wet)</t>
  </si>
  <si>
    <t>WATER (as clay):Water</t>
  </si>
  <si>
    <t>SILTY LOAM:Mesic Conif Forest (Wet)</t>
  </si>
  <si>
    <t>LOAM:Open Shrub</t>
  </si>
  <si>
    <t>SANDY LOAM:Open Shrub</t>
  </si>
  <si>
    <t>SILTY LOAM:Open Shrub</t>
  </si>
  <si>
    <t>LOAM:Subalpine Conif Forest</t>
  </si>
  <si>
    <t>SANDY LOAM:Mixed Forest</t>
  </si>
  <si>
    <t>SANDY LOAM:Water</t>
  </si>
  <si>
    <t>LOAMY SAND:Mesic Conif Forest (Wet)</t>
  </si>
  <si>
    <t>SILTY LOAM:Subalpine Conif Forest</t>
  </si>
  <si>
    <t>LOAM:Grassland</t>
  </si>
  <si>
    <t>SANDY LOAM:Grassland</t>
  </si>
  <si>
    <t>SANDY LOAM:Deciduous Broadleaf</t>
  </si>
  <si>
    <t>LOAM:Bare</t>
  </si>
  <si>
    <t>SILTY LOAM:Grassland</t>
  </si>
  <si>
    <t>SANDY LOAM:Bare</t>
  </si>
  <si>
    <t>SILTY LOAM:Bare</t>
  </si>
  <si>
    <t>LOAM:Mixed Forest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</si>
</sst>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D35" sqref="D35"/>
    </sheetView>
  </sheetViews>
  <sheetFormatPr defaultColWidth="9.140625" defaultRowHeight="12.75"/>
  <cols>
    <col min="2" max="2" width="39.140625" style="0" customWidth="1"/>
    <col min="3" max="3" width="14.421875" style="0" customWidth="1"/>
  </cols>
  <sheetData>
    <row r="1" spans="1:3" ht="12.75">
      <c r="A1" t="s">
        <v>1</v>
      </c>
      <c r="B1" t="s">
        <v>57</v>
      </c>
      <c r="C1" t="s">
        <v>58</v>
      </c>
    </row>
    <row r="2" spans="1:3" ht="12.75">
      <c r="A2">
        <v>28</v>
      </c>
      <c r="B2" t="s">
        <v>59</v>
      </c>
      <c r="C2">
        <v>0.2461199069345137</v>
      </c>
    </row>
    <row r="3" spans="1:3" ht="12.75">
      <c r="A3">
        <v>12</v>
      </c>
      <c r="B3" t="s">
        <v>60</v>
      </c>
      <c r="C3">
        <v>0.16144591987288617</v>
      </c>
    </row>
    <row r="4" spans="1:3" ht="12.75">
      <c r="A4">
        <v>2</v>
      </c>
      <c r="B4" t="s">
        <v>61</v>
      </c>
      <c r="C4">
        <v>0.13071728521166723</v>
      </c>
    </row>
    <row r="5" spans="1:3" ht="12.75">
      <c r="A5">
        <v>26</v>
      </c>
      <c r="B5" t="s">
        <v>62</v>
      </c>
      <c r="C5">
        <v>0.06465639541482238</v>
      </c>
    </row>
    <row r="6" spans="1:3" ht="12.75">
      <c r="A6">
        <v>35</v>
      </c>
      <c r="B6" t="s">
        <v>63</v>
      </c>
      <c r="C6">
        <v>0.05207978663034843</v>
      </c>
    </row>
    <row r="7" spans="1:3" ht="12.75">
      <c r="A7">
        <v>15</v>
      </c>
      <c r="B7" t="s">
        <v>64</v>
      </c>
      <c r="C7">
        <v>0.039361309726478264</v>
      </c>
    </row>
    <row r="8" spans="1:3" ht="12.75">
      <c r="A8">
        <v>25</v>
      </c>
      <c r="B8" t="s">
        <v>65</v>
      </c>
      <c r="C8">
        <v>0.029217739189649303</v>
      </c>
    </row>
    <row r="9" spans="1:3" ht="12.75">
      <c r="A9">
        <v>66</v>
      </c>
      <c r="B9" t="s">
        <v>66</v>
      </c>
      <c r="C9">
        <v>0.02279820678697083</v>
      </c>
    </row>
    <row r="10" spans="1:3" ht="12.75">
      <c r="A10">
        <v>13</v>
      </c>
      <c r="B10" t="s">
        <v>67</v>
      </c>
      <c r="C10">
        <v>0.02213852003177846</v>
      </c>
    </row>
    <row r="11" spans="1:3" ht="12.75">
      <c r="A11">
        <v>7</v>
      </c>
      <c r="B11" t="s">
        <v>68</v>
      </c>
      <c r="C11">
        <v>0.019088355464759958</v>
      </c>
    </row>
    <row r="12" spans="1:3" ht="12.75">
      <c r="A12">
        <v>43</v>
      </c>
      <c r="B12" t="s">
        <v>69</v>
      </c>
      <c r="C12">
        <v>0.01890392690954489</v>
      </c>
    </row>
    <row r="13" spans="1:3" ht="12.75">
      <c r="A13">
        <v>73</v>
      </c>
      <c r="B13" t="s">
        <v>70</v>
      </c>
      <c r="C13">
        <v>0.017343377596186586</v>
      </c>
    </row>
    <row r="14" spans="1:3" ht="12.75">
      <c r="A14">
        <v>34</v>
      </c>
      <c r="B14" t="s">
        <v>71</v>
      </c>
      <c r="C14">
        <v>0.016903586426058336</v>
      </c>
    </row>
    <row r="15" spans="1:3" ht="12.75">
      <c r="A15">
        <v>10</v>
      </c>
      <c r="B15" t="s">
        <v>72</v>
      </c>
      <c r="C15">
        <v>0.015683520599250936</v>
      </c>
    </row>
    <row r="16" spans="1:3" ht="12.75">
      <c r="A16">
        <v>11</v>
      </c>
      <c r="B16" t="s">
        <v>73</v>
      </c>
      <c r="C16">
        <v>0.012342526387470208</v>
      </c>
    </row>
    <row r="17" spans="1:3" ht="12.75">
      <c r="A17">
        <v>71</v>
      </c>
      <c r="B17" t="s">
        <v>74</v>
      </c>
      <c r="C17">
        <v>0.011533878106911815</v>
      </c>
    </row>
    <row r="18" spans="1:3" ht="12.75">
      <c r="A18">
        <v>20</v>
      </c>
      <c r="B18" t="s">
        <v>75</v>
      </c>
      <c r="C18">
        <v>0.010661389172625128</v>
      </c>
    </row>
    <row r="19" spans="1:3" ht="12.75">
      <c r="A19">
        <v>19</v>
      </c>
      <c r="B19" t="s">
        <v>76</v>
      </c>
      <c r="C19">
        <v>0.009115026671206446</v>
      </c>
    </row>
    <row r="20" spans="1:3" ht="12.75">
      <c r="A20">
        <v>17</v>
      </c>
      <c r="B20" t="s">
        <v>77</v>
      </c>
      <c r="C20">
        <v>0.008490806945863126</v>
      </c>
    </row>
    <row r="21" spans="1:3" ht="12.75">
      <c r="A21">
        <v>32</v>
      </c>
      <c r="B21" t="s">
        <v>78</v>
      </c>
      <c r="C21">
        <v>0.0070792191578708434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536"/>
  <sheetViews>
    <sheetView tabSelected="1" workbookViewId="0" topLeftCell="H1">
      <selection activeCell="N36" sqref="N36"/>
    </sheetView>
  </sheetViews>
  <sheetFormatPr defaultColWidth="9.140625" defaultRowHeight="12.75"/>
  <cols>
    <col min="2" max="2" width="9.7109375" style="1" customWidth="1"/>
    <col min="3" max="3" width="12.140625" style="1" customWidth="1"/>
    <col min="4" max="4" width="9.7109375" style="1" customWidth="1"/>
    <col min="5" max="5" width="15.57421875" style="1" customWidth="1"/>
    <col min="6" max="6" width="19.7109375" style="2" customWidth="1"/>
    <col min="7" max="7" width="15.00390625" style="0" customWidth="1"/>
    <col min="8" max="8" width="8.8515625" style="0" customWidth="1"/>
    <col min="9" max="9" width="18.8515625" style="0" customWidth="1"/>
    <col min="14" max="14" width="17.00390625" style="0" customWidth="1"/>
    <col min="15" max="15" width="24.8515625" style="0" customWidth="1"/>
    <col min="16" max="16" width="10.8515625" style="0" customWidth="1"/>
    <col min="17" max="17" width="38.7109375" style="0" customWidth="1"/>
  </cols>
  <sheetData>
    <row r="1" spans="1:6" ht="12.75">
      <c r="A1" t="s">
        <v>8</v>
      </c>
      <c r="B1" s="1" t="s">
        <v>0</v>
      </c>
      <c r="C1" s="1" t="s">
        <v>1</v>
      </c>
      <c r="D1" s="1" t="s">
        <v>3</v>
      </c>
      <c r="E1" s="1" t="s">
        <v>4</v>
      </c>
      <c r="F1" s="2" t="s">
        <v>2</v>
      </c>
    </row>
    <row r="2" spans="2:7" ht="12.75">
      <c r="B2" s="1">
        <v>0</v>
      </c>
      <c r="C2" s="1">
        <v>1</v>
      </c>
      <c r="D2" s="1">
        <v>0</v>
      </c>
      <c r="E2" s="1">
        <v>0</v>
      </c>
      <c r="F2" s="2">
        <v>137146</v>
      </c>
      <c r="G2" t="s">
        <v>5</v>
      </c>
    </row>
    <row r="3" spans="1:18" ht="12.75">
      <c r="A3">
        <f aca="true" t="shared" si="0" ref="A3:A34">RANK(F3,$F$3:$F$110)</f>
        <v>3</v>
      </c>
      <c r="B3" s="1">
        <v>1</v>
      </c>
      <c r="C3" s="1">
        <v>2</v>
      </c>
      <c r="D3" s="1">
        <v>14</v>
      </c>
      <c r="E3" s="1">
        <v>14</v>
      </c>
      <c r="F3" s="2">
        <v>18428</v>
      </c>
      <c r="G3" s="3">
        <f aca="true" t="shared" si="1" ref="G3:G12">F3/SUM($F$3:$F$110)</f>
        <v>0.13071728521166723</v>
      </c>
      <c r="I3" s="9" t="s">
        <v>6</v>
      </c>
      <c r="J3" s="7">
        <v>108</v>
      </c>
      <c r="K3" s="7" t="s">
        <v>9</v>
      </c>
      <c r="L3" s="7" t="s">
        <v>52</v>
      </c>
      <c r="M3" s="7" t="s">
        <v>53</v>
      </c>
      <c r="N3" s="7" t="s">
        <v>3</v>
      </c>
      <c r="O3" s="7" t="s">
        <v>4</v>
      </c>
      <c r="P3" s="12" t="s">
        <v>1</v>
      </c>
      <c r="Q3" s="12" t="s">
        <v>57</v>
      </c>
      <c r="R3" s="12" t="s">
        <v>58</v>
      </c>
    </row>
    <row r="4" spans="1:18" ht="12.75">
      <c r="A4">
        <f t="shared" si="0"/>
        <v>42</v>
      </c>
      <c r="B4" s="1">
        <v>2</v>
      </c>
      <c r="C4" s="1">
        <v>3</v>
      </c>
      <c r="D4" s="1">
        <v>18</v>
      </c>
      <c r="E4" s="1">
        <v>14</v>
      </c>
      <c r="F4" s="2">
        <v>151</v>
      </c>
      <c r="G4" s="3">
        <f t="shared" si="1"/>
        <v>0.0010711043014413801</v>
      </c>
      <c r="I4" t="s">
        <v>7</v>
      </c>
      <c r="J4" s="4">
        <v>1</v>
      </c>
      <c r="K4" s="5">
        <v>0.2461199069345137</v>
      </c>
      <c r="L4" s="6">
        <v>6</v>
      </c>
      <c r="M4" s="6">
        <v>17</v>
      </c>
      <c r="N4" s="4" t="s">
        <v>17</v>
      </c>
      <c r="O4" s="4" t="str">
        <f>VLOOKUP(M4,dhsvm_veg_codes!$A$2:$B$21,2)</f>
        <v>Mesic Conif Forest (Wet)</v>
      </c>
      <c r="P4" s="4">
        <f aca="true" t="shared" si="2" ref="P4:P11">VLOOKUP(J4,$A$3:$C$110,3,FALSE)</f>
        <v>28</v>
      </c>
      <c r="Q4" s="4" t="str">
        <f>CONCATENATE(N4,":",O4)</f>
        <v>LOAM:Mesic Conif Forest (Wet)</v>
      </c>
      <c r="R4" s="5">
        <f>K4</f>
        <v>0.2461199069345137</v>
      </c>
    </row>
    <row r="5" spans="1:18" ht="12.75">
      <c r="A5">
        <f t="shared" si="0"/>
        <v>33</v>
      </c>
      <c r="B5" s="1">
        <v>3</v>
      </c>
      <c r="C5" s="1">
        <v>4</v>
      </c>
      <c r="D5" s="1">
        <v>2</v>
      </c>
      <c r="E5" s="1">
        <v>14</v>
      </c>
      <c r="F5" s="2">
        <v>395</v>
      </c>
      <c r="G5" s="3">
        <f t="shared" si="1"/>
        <v>0.0028018953580751333</v>
      </c>
      <c r="J5" s="4">
        <v>2</v>
      </c>
      <c r="K5" s="5">
        <v>0.16144591987288617</v>
      </c>
      <c r="L5" s="6">
        <v>3</v>
      </c>
      <c r="M5" s="6">
        <v>17</v>
      </c>
      <c r="N5" s="4" t="s">
        <v>14</v>
      </c>
      <c r="O5" s="4" t="str">
        <f>VLOOKUP(M5,dhsvm_veg_codes!$A$2:$B$21,2)</f>
        <v>Mesic Conif Forest (Wet)</v>
      </c>
      <c r="P5" s="4">
        <f t="shared" si="2"/>
        <v>12</v>
      </c>
      <c r="Q5" s="4" t="str">
        <f>CONCATENATE(N5,":",O5)</f>
        <v>SANDY LOAM:Mesic Conif Forest (Wet)</v>
      </c>
      <c r="R5" s="5">
        <f aca="true" t="shared" si="3" ref="R5:R23">K5</f>
        <v>0.16144591987288617</v>
      </c>
    </row>
    <row r="6" spans="1:18" ht="12.75">
      <c r="A6">
        <f t="shared" si="0"/>
        <v>34</v>
      </c>
      <c r="B6" s="1">
        <v>4</v>
      </c>
      <c r="C6" s="1">
        <v>5</v>
      </c>
      <c r="D6" s="1">
        <v>6</v>
      </c>
      <c r="E6" s="1">
        <v>14</v>
      </c>
      <c r="F6" s="2">
        <v>355</v>
      </c>
      <c r="G6" s="3">
        <f t="shared" si="1"/>
        <v>0.0025181591192827146</v>
      </c>
      <c r="J6" s="4">
        <v>3</v>
      </c>
      <c r="K6" s="5">
        <v>0.13071728521166723</v>
      </c>
      <c r="L6" s="6">
        <v>14</v>
      </c>
      <c r="M6" s="6">
        <v>14</v>
      </c>
      <c r="N6" s="4" t="s">
        <v>25</v>
      </c>
      <c r="O6" s="4" t="str">
        <f>VLOOKUP(M6,dhsvm_veg_codes!$A$2:$B$21,2)</f>
        <v>Water</v>
      </c>
      <c r="P6" s="4">
        <f t="shared" si="2"/>
        <v>2</v>
      </c>
      <c r="Q6" s="4" t="str">
        <f aca="true" t="shared" si="4" ref="Q6:Q23">CONCATENATE(N6,":",O6)</f>
        <v>WATER (as clay):Water</v>
      </c>
      <c r="R6" s="5">
        <f t="shared" si="3"/>
        <v>0.13071728521166723</v>
      </c>
    </row>
    <row r="7" spans="1:18" ht="12.75">
      <c r="A7">
        <f t="shared" si="0"/>
        <v>29</v>
      </c>
      <c r="B7" s="1">
        <v>5</v>
      </c>
      <c r="C7" s="1">
        <v>6</v>
      </c>
      <c r="D7" s="1">
        <v>4</v>
      </c>
      <c r="E7" s="1">
        <v>14</v>
      </c>
      <c r="F7" s="2">
        <v>466</v>
      </c>
      <c r="G7" s="3">
        <f t="shared" si="1"/>
        <v>0.0033055271819316763</v>
      </c>
      <c r="J7" s="4">
        <v>4</v>
      </c>
      <c r="K7" s="5">
        <v>0.06465639541482238</v>
      </c>
      <c r="L7" s="6">
        <v>4</v>
      </c>
      <c r="M7" s="6">
        <v>17</v>
      </c>
      <c r="N7" s="4" t="s">
        <v>15</v>
      </c>
      <c r="O7" s="4" t="str">
        <f>VLOOKUP(M7,dhsvm_veg_codes!$A$2:$B$21,2)</f>
        <v>Mesic Conif Forest (Wet)</v>
      </c>
      <c r="P7" s="4">
        <f t="shared" si="2"/>
        <v>26</v>
      </c>
      <c r="Q7" s="4" t="str">
        <f t="shared" si="4"/>
        <v>SILTY LOAM:Mesic Conif Forest (Wet)</v>
      </c>
      <c r="R7" s="5">
        <f t="shared" si="3"/>
        <v>0.06465639541482238</v>
      </c>
    </row>
    <row r="8" spans="1:18" ht="12.75">
      <c r="A8">
        <f t="shared" si="0"/>
        <v>10</v>
      </c>
      <c r="B8" s="1">
        <v>6</v>
      </c>
      <c r="C8" s="1">
        <v>7</v>
      </c>
      <c r="D8" s="1">
        <v>3</v>
      </c>
      <c r="E8" s="1">
        <v>14</v>
      </c>
      <c r="F8" s="2">
        <v>2691</v>
      </c>
      <c r="G8" s="3">
        <f t="shared" si="1"/>
        <v>0.019088355464759958</v>
      </c>
      <c r="J8" s="4">
        <v>5</v>
      </c>
      <c r="K8" s="5">
        <v>0.05207978663034843</v>
      </c>
      <c r="L8" s="6">
        <v>6</v>
      </c>
      <c r="M8" s="6">
        <v>9</v>
      </c>
      <c r="N8" s="4" t="s">
        <v>17</v>
      </c>
      <c r="O8" s="4" t="str">
        <f>VLOOKUP(M8,dhsvm_veg_codes!$A$2:$B$21,2)</f>
        <v>Open Shrub</v>
      </c>
      <c r="P8" s="4">
        <f t="shared" si="2"/>
        <v>35</v>
      </c>
      <c r="Q8" s="4" t="str">
        <f t="shared" si="4"/>
        <v>LOAM:Open Shrub</v>
      </c>
      <c r="R8" s="5">
        <f t="shared" si="3"/>
        <v>0.05207978663034843</v>
      </c>
    </row>
    <row r="9" spans="1:18" ht="12.75">
      <c r="A9">
        <f t="shared" si="0"/>
        <v>50</v>
      </c>
      <c r="B9" s="1">
        <v>7</v>
      </c>
      <c r="C9" s="1">
        <v>8</v>
      </c>
      <c r="D9" s="1">
        <v>13</v>
      </c>
      <c r="E9" s="1">
        <v>14</v>
      </c>
      <c r="F9" s="2">
        <v>77</v>
      </c>
      <c r="G9" s="3">
        <f t="shared" si="1"/>
        <v>0.0005461922596754058</v>
      </c>
      <c r="J9" s="4">
        <v>6</v>
      </c>
      <c r="K9" s="5">
        <v>0.039361309726478264</v>
      </c>
      <c r="L9" s="6">
        <v>3</v>
      </c>
      <c r="M9" s="6">
        <v>9</v>
      </c>
      <c r="N9" s="4" t="s">
        <v>14</v>
      </c>
      <c r="O9" s="4" t="str">
        <f>VLOOKUP(M9,dhsvm_veg_codes!$A$2:$B$21,2)</f>
        <v>Open Shrub</v>
      </c>
      <c r="P9" s="4">
        <f t="shared" si="2"/>
        <v>15</v>
      </c>
      <c r="Q9" s="4" t="str">
        <f t="shared" si="4"/>
        <v>SANDY LOAM:Open Shrub</v>
      </c>
      <c r="R9" s="5">
        <f t="shared" si="3"/>
        <v>0.039361309726478264</v>
      </c>
    </row>
    <row r="10" spans="1:18" ht="12.75">
      <c r="A10">
        <f t="shared" si="0"/>
        <v>78</v>
      </c>
      <c r="B10" s="1">
        <v>8</v>
      </c>
      <c r="C10" s="1">
        <v>9</v>
      </c>
      <c r="D10" s="1">
        <v>8</v>
      </c>
      <c r="E10" s="1">
        <v>14</v>
      </c>
      <c r="F10" s="2">
        <v>24</v>
      </c>
      <c r="G10" s="3">
        <f t="shared" si="1"/>
        <v>0.00017024174327545113</v>
      </c>
      <c r="J10" s="4">
        <v>7</v>
      </c>
      <c r="K10" s="5">
        <v>0.029217739189649303</v>
      </c>
      <c r="L10" s="6">
        <v>4</v>
      </c>
      <c r="M10" s="6">
        <v>9</v>
      </c>
      <c r="N10" s="4" t="s">
        <v>15</v>
      </c>
      <c r="O10" s="4" t="str">
        <f>VLOOKUP(M10,dhsvm_veg_codes!$A$2:$B$21,2)</f>
        <v>Open Shrub</v>
      </c>
      <c r="P10" s="4">
        <f t="shared" si="2"/>
        <v>25</v>
      </c>
      <c r="Q10" s="4" t="str">
        <f t="shared" si="4"/>
        <v>SILTY LOAM:Open Shrub</v>
      </c>
      <c r="R10" s="5">
        <f t="shared" si="3"/>
        <v>0.029217739189649303</v>
      </c>
    </row>
    <row r="11" spans="1:18" ht="12.75">
      <c r="A11">
        <f t="shared" si="0"/>
        <v>14</v>
      </c>
      <c r="B11" s="1">
        <v>9</v>
      </c>
      <c r="C11" s="1">
        <v>10</v>
      </c>
      <c r="D11" s="1">
        <v>3</v>
      </c>
      <c r="E11" s="1">
        <v>10</v>
      </c>
      <c r="F11" s="2">
        <v>2211</v>
      </c>
      <c r="G11" s="3">
        <f t="shared" si="1"/>
        <v>0.015683520599250936</v>
      </c>
      <c r="J11" s="4">
        <v>8</v>
      </c>
      <c r="K11" s="5">
        <v>0.02279820678697083</v>
      </c>
      <c r="L11" s="6">
        <v>6</v>
      </c>
      <c r="M11" s="6">
        <v>18</v>
      </c>
      <c r="N11" s="4" t="s">
        <v>17</v>
      </c>
      <c r="O11" s="4" t="str">
        <f>VLOOKUP(M11,dhsvm_veg_codes!$A$2:$B$21,2)</f>
        <v>Subalpine Conif Forest</v>
      </c>
      <c r="P11" s="4">
        <f t="shared" si="2"/>
        <v>66</v>
      </c>
      <c r="Q11" s="4" t="str">
        <f t="shared" si="4"/>
        <v>LOAM:Subalpine Conif Forest</v>
      </c>
      <c r="R11" s="5">
        <f t="shared" si="3"/>
        <v>0.02279820678697083</v>
      </c>
    </row>
    <row r="12" spans="1:18" ht="12.75">
      <c r="A12">
        <f t="shared" si="0"/>
        <v>15</v>
      </c>
      <c r="B12" s="1">
        <v>10</v>
      </c>
      <c r="C12" s="1">
        <v>11</v>
      </c>
      <c r="D12" s="1">
        <v>3</v>
      </c>
      <c r="E12" s="1">
        <v>4</v>
      </c>
      <c r="F12" s="2">
        <v>1740</v>
      </c>
      <c r="G12" s="3">
        <f t="shared" si="1"/>
        <v>0.012342526387470208</v>
      </c>
      <c r="J12" s="4">
        <v>9</v>
      </c>
      <c r="K12" s="5">
        <v>0.02213852003177846</v>
      </c>
      <c r="L12" s="6">
        <v>3</v>
      </c>
      <c r="M12" s="6">
        <v>5</v>
      </c>
      <c r="N12" s="4" t="s">
        <v>14</v>
      </c>
      <c r="O12" s="4" t="str">
        <f>VLOOKUP(M12,dhsvm_veg_codes!$A$2:$B$21,2)</f>
        <v>Mixed Forest</v>
      </c>
      <c r="P12" s="4">
        <f aca="true" t="shared" si="5" ref="P12:P23">VLOOKUP(J12,$A$3:$C$110,3,FALSE)</f>
        <v>13</v>
      </c>
      <c r="Q12" s="4" t="str">
        <f t="shared" si="4"/>
        <v>SANDY LOAM:Mixed Forest</v>
      </c>
      <c r="R12" s="5">
        <f t="shared" si="3"/>
        <v>0.02213852003177846</v>
      </c>
    </row>
    <row r="13" spans="1:18" ht="12.75">
      <c r="A13">
        <f t="shared" si="0"/>
        <v>2</v>
      </c>
      <c r="B13" s="1">
        <v>11</v>
      </c>
      <c r="C13" s="1">
        <v>12</v>
      </c>
      <c r="D13" s="1">
        <v>3</v>
      </c>
      <c r="E13" s="1">
        <v>17</v>
      </c>
      <c r="F13" s="2">
        <v>22760</v>
      </c>
      <c r="G13" s="3">
        <f aca="true" t="shared" si="6" ref="G13:G76">F13/SUM($F$3:$F$110)</f>
        <v>0.16144591987288617</v>
      </c>
      <c r="J13" s="4">
        <v>10</v>
      </c>
      <c r="K13" s="5">
        <v>0.019088355464759958</v>
      </c>
      <c r="L13" s="6">
        <v>3</v>
      </c>
      <c r="M13" s="6">
        <v>14</v>
      </c>
      <c r="N13" s="4" t="s">
        <v>14</v>
      </c>
      <c r="O13" s="4" t="str">
        <f>VLOOKUP(M13,dhsvm_veg_codes!$A$2:$B$21,2)</f>
        <v>Water</v>
      </c>
      <c r="P13" s="4">
        <f t="shared" si="5"/>
        <v>7</v>
      </c>
      <c r="Q13" s="4" t="str">
        <f t="shared" si="4"/>
        <v>SANDY LOAM:Water</v>
      </c>
      <c r="R13" s="5">
        <f t="shared" si="3"/>
        <v>0.019088355464759958</v>
      </c>
    </row>
    <row r="14" spans="1:18" ht="12.75">
      <c r="A14">
        <f t="shared" si="0"/>
        <v>9</v>
      </c>
      <c r="B14" s="1">
        <v>12</v>
      </c>
      <c r="C14" s="1">
        <v>13</v>
      </c>
      <c r="D14" s="1">
        <v>3</v>
      </c>
      <c r="E14" s="1">
        <v>5</v>
      </c>
      <c r="F14" s="2">
        <v>3121</v>
      </c>
      <c r="G14" s="3">
        <f t="shared" si="6"/>
        <v>0.02213852003177846</v>
      </c>
      <c r="J14" s="4">
        <v>11</v>
      </c>
      <c r="K14" s="5">
        <v>0.01890392690954489</v>
      </c>
      <c r="L14" s="6">
        <v>2</v>
      </c>
      <c r="M14" s="6">
        <v>17</v>
      </c>
      <c r="N14" s="4" t="s">
        <v>13</v>
      </c>
      <c r="O14" s="4" t="str">
        <f>VLOOKUP(M14,dhsvm_veg_codes!$A$2:$B$21,2)</f>
        <v>Mesic Conif Forest (Wet)</v>
      </c>
      <c r="P14" s="4">
        <f t="shared" si="5"/>
        <v>43</v>
      </c>
      <c r="Q14" s="4" t="str">
        <f t="shared" si="4"/>
        <v>LOAMY SAND:Mesic Conif Forest (Wet)</v>
      </c>
      <c r="R14" s="5">
        <f t="shared" si="3"/>
        <v>0.01890392690954489</v>
      </c>
    </row>
    <row r="15" spans="1:18" ht="12.75">
      <c r="A15">
        <f t="shared" si="0"/>
        <v>46</v>
      </c>
      <c r="B15" s="1">
        <v>13</v>
      </c>
      <c r="C15" s="1">
        <v>14</v>
      </c>
      <c r="D15" s="1">
        <v>14</v>
      </c>
      <c r="E15" s="1">
        <v>5</v>
      </c>
      <c r="F15" s="2">
        <v>122</v>
      </c>
      <c r="G15" s="3">
        <f t="shared" si="6"/>
        <v>0.0008653955283168766</v>
      </c>
      <c r="J15" s="4">
        <v>12</v>
      </c>
      <c r="K15" s="5">
        <v>0.017343377596186586</v>
      </c>
      <c r="L15" s="6">
        <v>4</v>
      </c>
      <c r="M15" s="6">
        <v>18</v>
      </c>
      <c r="N15" s="4" t="s">
        <v>15</v>
      </c>
      <c r="O15" s="4" t="str">
        <f>VLOOKUP(M15,dhsvm_veg_codes!$A$2:$B$21,2)</f>
        <v>Subalpine Conif Forest</v>
      </c>
      <c r="P15" s="4">
        <f t="shared" si="5"/>
        <v>73</v>
      </c>
      <c r="Q15" s="4" t="str">
        <f t="shared" si="4"/>
        <v>SILTY LOAM:Subalpine Conif Forest</v>
      </c>
      <c r="R15" s="5">
        <f t="shared" si="3"/>
        <v>0.017343377596186586</v>
      </c>
    </row>
    <row r="16" spans="1:18" ht="12.75">
      <c r="A16">
        <f t="shared" si="0"/>
        <v>6</v>
      </c>
      <c r="B16" s="1">
        <v>14</v>
      </c>
      <c r="C16" s="1">
        <v>15</v>
      </c>
      <c r="D16" s="1">
        <v>3</v>
      </c>
      <c r="E16" s="1">
        <v>9</v>
      </c>
      <c r="F16" s="2">
        <v>5549</v>
      </c>
      <c r="G16" s="3">
        <f t="shared" si="6"/>
        <v>0.039361309726478264</v>
      </c>
      <c r="J16" s="4">
        <v>13</v>
      </c>
      <c r="K16" s="5">
        <v>0.016903586426058336</v>
      </c>
      <c r="L16" s="6">
        <v>6</v>
      </c>
      <c r="M16" s="6">
        <v>10</v>
      </c>
      <c r="N16" s="4" t="s">
        <v>17</v>
      </c>
      <c r="O16" s="4" t="str">
        <f>VLOOKUP(M16,dhsvm_veg_codes!$A$2:$B$21,2)</f>
        <v>Grassland</v>
      </c>
      <c r="P16" s="4">
        <f t="shared" si="5"/>
        <v>34</v>
      </c>
      <c r="Q16" s="4" t="str">
        <f t="shared" si="4"/>
        <v>LOAM:Grassland</v>
      </c>
      <c r="R16" s="5">
        <f t="shared" si="3"/>
        <v>0.016903586426058336</v>
      </c>
    </row>
    <row r="17" spans="1:18" ht="12.75">
      <c r="A17">
        <f t="shared" si="0"/>
        <v>36</v>
      </c>
      <c r="B17" s="1">
        <v>15</v>
      </c>
      <c r="C17" s="1">
        <v>16</v>
      </c>
      <c r="D17" s="1">
        <v>14</v>
      </c>
      <c r="E17" s="1">
        <v>10</v>
      </c>
      <c r="F17" s="2">
        <v>316</v>
      </c>
      <c r="G17" s="3">
        <f t="shared" si="6"/>
        <v>0.0022415162864601068</v>
      </c>
      <c r="J17" s="4">
        <v>14</v>
      </c>
      <c r="K17" s="5">
        <v>0.015683520599250936</v>
      </c>
      <c r="L17" s="6">
        <v>3</v>
      </c>
      <c r="M17" s="6">
        <v>10</v>
      </c>
      <c r="N17" s="4" t="s">
        <v>14</v>
      </c>
      <c r="O17" s="4" t="str">
        <f>VLOOKUP(M17,dhsvm_veg_codes!$A$2:$B$21,2)</f>
        <v>Grassland</v>
      </c>
      <c r="P17" s="4">
        <f t="shared" si="5"/>
        <v>10</v>
      </c>
      <c r="Q17" s="4" t="str">
        <f t="shared" si="4"/>
        <v>SANDY LOAM:Grassland</v>
      </c>
      <c r="R17" s="5">
        <f t="shared" si="3"/>
        <v>0.015683520599250936</v>
      </c>
    </row>
    <row r="18" spans="1:18" ht="12.75">
      <c r="A18">
        <f t="shared" si="0"/>
        <v>19</v>
      </c>
      <c r="B18" s="1">
        <v>16</v>
      </c>
      <c r="C18" s="1">
        <v>17</v>
      </c>
      <c r="D18" s="1">
        <v>4</v>
      </c>
      <c r="E18" s="1">
        <v>12</v>
      </c>
      <c r="F18" s="2">
        <v>1197</v>
      </c>
      <c r="G18" s="3">
        <f t="shared" si="6"/>
        <v>0.008490806945863126</v>
      </c>
      <c r="J18" s="4">
        <v>15</v>
      </c>
      <c r="K18" s="5">
        <v>0.012342526387470208</v>
      </c>
      <c r="L18" s="6">
        <v>3</v>
      </c>
      <c r="M18" s="6">
        <v>4</v>
      </c>
      <c r="N18" s="4" t="s">
        <v>14</v>
      </c>
      <c r="O18" s="4" t="str">
        <f>VLOOKUP(M18,dhsvm_veg_codes!$A$2:$B$21,2)</f>
        <v>Deciduous Broadleaf</v>
      </c>
      <c r="P18" s="4">
        <f t="shared" si="5"/>
        <v>11</v>
      </c>
      <c r="Q18" s="4" t="str">
        <f t="shared" si="4"/>
        <v>SANDY LOAM:Deciduous Broadleaf</v>
      </c>
      <c r="R18" s="5">
        <f t="shared" si="3"/>
        <v>0.012342526387470208</v>
      </c>
    </row>
    <row r="19" spans="1:18" ht="12.75">
      <c r="A19">
        <f t="shared" si="0"/>
        <v>47</v>
      </c>
      <c r="B19" s="1">
        <v>17</v>
      </c>
      <c r="C19" s="1">
        <v>18</v>
      </c>
      <c r="D19" s="1">
        <v>18</v>
      </c>
      <c r="E19" s="1">
        <v>10</v>
      </c>
      <c r="F19" s="2">
        <v>103</v>
      </c>
      <c r="G19" s="3">
        <f t="shared" si="6"/>
        <v>0.0007306208148904778</v>
      </c>
      <c r="J19" s="4">
        <v>16</v>
      </c>
      <c r="K19" s="5">
        <v>0.011533878106911815</v>
      </c>
      <c r="L19" s="6">
        <v>6</v>
      </c>
      <c r="M19" s="6">
        <v>12</v>
      </c>
      <c r="N19" s="4" t="s">
        <v>17</v>
      </c>
      <c r="O19" s="4" t="str">
        <f>VLOOKUP(M19,dhsvm_veg_codes!$A$2:$B$21,2)</f>
        <v>Bare</v>
      </c>
      <c r="P19" s="4">
        <f t="shared" si="5"/>
        <v>71</v>
      </c>
      <c r="Q19" s="4" t="str">
        <f t="shared" si="4"/>
        <v>LOAM:Bare</v>
      </c>
      <c r="R19" s="5">
        <f t="shared" si="3"/>
        <v>0.011533878106911815</v>
      </c>
    </row>
    <row r="20" spans="1:18" ht="12.75">
      <c r="A20">
        <f t="shared" si="0"/>
        <v>18</v>
      </c>
      <c r="B20" s="1">
        <v>18</v>
      </c>
      <c r="C20" s="1">
        <v>19</v>
      </c>
      <c r="D20" s="1">
        <v>3</v>
      </c>
      <c r="E20" s="1">
        <v>12</v>
      </c>
      <c r="F20" s="2">
        <v>1285</v>
      </c>
      <c r="G20" s="3">
        <f t="shared" si="6"/>
        <v>0.009115026671206446</v>
      </c>
      <c r="J20" s="4">
        <v>17</v>
      </c>
      <c r="K20" s="5">
        <v>0.010661389172625128</v>
      </c>
      <c r="L20" s="6">
        <v>4</v>
      </c>
      <c r="M20" s="6">
        <v>10</v>
      </c>
      <c r="N20" s="4" t="s">
        <v>15</v>
      </c>
      <c r="O20" s="4" t="str">
        <f>VLOOKUP(M20,dhsvm_veg_codes!$A$2:$B$21,2)</f>
        <v>Grassland</v>
      </c>
      <c r="P20" s="4">
        <f t="shared" si="5"/>
        <v>20</v>
      </c>
      <c r="Q20" s="4" t="str">
        <f t="shared" si="4"/>
        <v>SILTY LOAM:Grassland</v>
      </c>
      <c r="R20" s="5">
        <f t="shared" si="3"/>
        <v>0.010661389172625128</v>
      </c>
    </row>
    <row r="21" spans="1:18" ht="12.75">
      <c r="A21">
        <f t="shared" si="0"/>
        <v>17</v>
      </c>
      <c r="B21" s="1">
        <v>19</v>
      </c>
      <c r="C21" s="1">
        <v>20</v>
      </c>
      <c r="D21" s="1">
        <v>4</v>
      </c>
      <c r="E21" s="1">
        <v>10</v>
      </c>
      <c r="F21" s="2">
        <v>1503</v>
      </c>
      <c r="G21" s="3">
        <f t="shared" si="6"/>
        <v>0.010661389172625128</v>
      </c>
      <c r="J21" s="4">
        <v>18</v>
      </c>
      <c r="K21" s="5">
        <v>0.009115026671206446</v>
      </c>
      <c r="L21" s="6">
        <v>3</v>
      </c>
      <c r="M21" s="6">
        <v>12</v>
      </c>
      <c r="N21" s="4" t="s">
        <v>14</v>
      </c>
      <c r="O21" s="4" t="str">
        <f>VLOOKUP(M21,dhsvm_veg_codes!$A$2:$B$21,2)</f>
        <v>Bare</v>
      </c>
      <c r="P21" s="4">
        <f t="shared" si="5"/>
        <v>19</v>
      </c>
      <c r="Q21" s="4" t="str">
        <f t="shared" si="4"/>
        <v>SANDY LOAM:Bare</v>
      </c>
      <c r="R21" s="5">
        <f t="shared" si="3"/>
        <v>0.009115026671206446</v>
      </c>
    </row>
    <row r="22" spans="1:18" ht="12.75">
      <c r="A22">
        <f t="shared" si="0"/>
        <v>31</v>
      </c>
      <c r="B22" s="1">
        <v>20</v>
      </c>
      <c r="C22" s="1">
        <v>21</v>
      </c>
      <c r="D22" s="1">
        <v>14</v>
      </c>
      <c r="E22" s="1">
        <v>12</v>
      </c>
      <c r="F22" s="2">
        <v>413</v>
      </c>
      <c r="G22" s="3">
        <f t="shared" si="6"/>
        <v>0.002929576665531722</v>
      </c>
      <c r="J22" s="4">
        <v>19</v>
      </c>
      <c r="K22" s="5">
        <v>0.008490806945863126</v>
      </c>
      <c r="L22" s="6">
        <v>4</v>
      </c>
      <c r="M22" s="6">
        <v>12</v>
      </c>
      <c r="N22" s="4" t="s">
        <v>15</v>
      </c>
      <c r="O22" s="4" t="str">
        <f>VLOOKUP(M22,dhsvm_veg_codes!$A$2:$B$21,2)</f>
        <v>Bare</v>
      </c>
      <c r="P22" s="4">
        <f t="shared" si="5"/>
        <v>17</v>
      </c>
      <c r="Q22" s="4" t="str">
        <f t="shared" si="4"/>
        <v>SILTY LOAM:Bare</v>
      </c>
      <c r="R22" s="5">
        <f t="shared" si="3"/>
        <v>0.008490806945863126</v>
      </c>
    </row>
    <row r="23" spans="1:18" ht="12.75">
      <c r="A23">
        <f t="shared" si="0"/>
        <v>62</v>
      </c>
      <c r="B23" s="1">
        <v>21</v>
      </c>
      <c r="C23" s="1">
        <v>22</v>
      </c>
      <c r="D23" s="1">
        <v>18</v>
      </c>
      <c r="E23" s="1">
        <v>12</v>
      </c>
      <c r="F23" s="2">
        <v>40</v>
      </c>
      <c r="G23" s="3">
        <f t="shared" si="6"/>
        <v>0.00028373623879241855</v>
      </c>
      <c r="I23" s="9"/>
      <c r="J23" s="7">
        <v>20</v>
      </c>
      <c r="K23" s="10">
        <v>0.0070792191578708434</v>
      </c>
      <c r="L23" s="11">
        <v>6</v>
      </c>
      <c r="M23" s="11">
        <v>5</v>
      </c>
      <c r="N23" s="7" t="s">
        <v>17</v>
      </c>
      <c r="O23" s="7" t="str">
        <f>VLOOKUP(M23,dhsvm_veg_codes!$A$2:$B$21,2)</f>
        <v>Mixed Forest</v>
      </c>
      <c r="P23" s="7">
        <f t="shared" si="5"/>
        <v>32</v>
      </c>
      <c r="Q23" s="7" t="str">
        <f t="shared" si="4"/>
        <v>LOAM:Mixed Forest</v>
      </c>
      <c r="R23" s="10">
        <f t="shared" si="3"/>
        <v>0.0070792191578708434</v>
      </c>
    </row>
    <row r="24" spans="1:18" ht="12.75">
      <c r="A24">
        <f t="shared" si="0"/>
        <v>69</v>
      </c>
      <c r="B24" s="1">
        <v>22</v>
      </c>
      <c r="C24" s="1">
        <v>23</v>
      </c>
      <c r="D24" s="1">
        <v>18</v>
      </c>
      <c r="E24" s="1">
        <v>5</v>
      </c>
      <c r="F24" s="2">
        <v>29</v>
      </c>
      <c r="G24" s="3">
        <f t="shared" si="6"/>
        <v>0.00020570877312450347</v>
      </c>
      <c r="J24" s="4" t="s">
        <v>54</v>
      </c>
      <c r="K24" s="8" t="s">
        <v>55</v>
      </c>
      <c r="M24" s="5">
        <v>0.09699872702940888</v>
      </c>
      <c r="N24" t="s">
        <v>56</v>
      </c>
      <c r="R24" s="3">
        <f>SUM(R4:R23)</f>
        <v>0.915680683236863</v>
      </c>
    </row>
    <row r="25" spans="1:7" ht="12.75">
      <c r="A25">
        <f t="shared" si="0"/>
        <v>27</v>
      </c>
      <c r="B25" s="1">
        <v>23</v>
      </c>
      <c r="C25" s="1">
        <v>24</v>
      </c>
      <c r="D25" s="1">
        <v>14</v>
      </c>
      <c r="E25" s="1">
        <v>17</v>
      </c>
      <c r="F25" s="2">
        <v>526</v>
      </c>
      <c r="G25" s="3">
        <f t="shared" si="6"/>
        <v>0.0037311315401203043</v>
      </c>
    </row>
    <row r="26" spans="1:7" ht="12.75">
      <c r="A26">
        <f t="shared" si="0"/>
        <v>7</v>
      </c>
      <c r="B26" s="1">
        <v>24</v>
      </c>
      <c r="C26" s="1">
        <v>25</v>
      </c>
      <c r="D26" s="1">
        <v>4</v>
      </c>
      <c r="E26" s="1">
        <v>9</v>
      </c>
      <c r="F26" s="2">
        <v>4119</v>
      </c>
      <c r="G26" s="3">
        <f t="shared" si="6"/>
        <v>0.029217739189649303</v>
      </c>
    </row>
    <row r="27" spans="1:7" ht="12.75">
      <c r="A27">
        <f t="shared" si="0"/>
        <v>4</v>
      </c>
      <c r="B27" s="1">
        <v>25</v>
      </c>
      <c r="C27" s="1">
        <v>26</v>
      </c>
      <c r="D27" s="1">
        <v>4</v>
      </c>
      <c r="E27" s="1">
        <v>17</v>
      </c>
      <c r="F27" s="2">
        <v>9115</v>
      </c>
      <c r="G27" s="3">
        <f t="shared" si="6"/>
        <v>0.06465639541482238</v>
      </c>
    </row>
    <row r="28" spans="1:7" ht="12.75">
      <c r="A28">
        <f t="shared" si="0"/>
        <v>71</v>
      </c>
      <c r="B28" s="1">
        <v>26</v>
      </c>
      <c r="C28" s="1">
        <v>27</v>
      </c>
      <c r="D28" s="1">
        <v>17</v>
      </c>
      <c r="E28" s="1">
        <v>10</v>
      </c>
      <c r="F28" s="2">
        <v>28</v>
      </c>
      <c r="G28" s="3">
        <f t="shared" si="6"/>
        <v>0.000198615367154693</v>
      </c>
    </row>
    <row r="29" spans="1:7" ht="12.75">
      <c r="A29">
        <f t="shared" si="0"/>
        <v>1</v>
      </c>
      <c r="B29" s="1">
        <v>27</v>
      </c>
      <c r="C29" s="1">
        <v>28</v>
      </c>
      <c r="D29" s="1">
        <v>6</v>
      </c>
      <c r="E29" s="1">
        <v>17</v>
      </c>
      <c r="F29" s="2">
        <v>34697</v>
      </c>
      <c r="G29" s="3">
        <f t="shared" si="6"/>
        <v>0.2461199069345137</v>
      </c>
    </row>
    <row r="30" spans="1:7" ht="12.75">
      <c r="A30">
        <f t="shared" si="0"/>
        <v>45</v>
      </c>
      <c r="B30" s="1">
        <v>28</v>
      </c>
      <c r="C30" s="1">
        <v>29</v>
      </c>
      <c r="D30" s="1">
        <v>14</v>
      </c>
      <c r="E30" s="1">
        <v>4</v>
      </c>
      <c r="F30" s="2">
        <v>129</v>
      </c>
      <c r="G30" s="3">
        <f t="shared" si="6"/>
        <v>0.0009150493701055499</v>
      </c>
    </row>
    <row r="31" spans="1:7" ht="12.75">
      <c r="A31">
        <f t="shared" si="0"/>
        <v>67</v>
      </c>
      <c r="B31" s="1">
        <v>29</v>
      </c>
      <c r="C31" s="1">
        <v>30</v>
      </c>
      <c r="D31" s="1">
        <v>17</v>
      </c>
      <c r="E31" s="1">
        <v>17</v>
      </c>
      <c r="F31" s="2">
        <v>32</v>
      </c>
      <c r="G31" s="3">
        <f t="shared" si="6"/>
        <v>0.00022698899103393486</v>
      </c>
    </row>
    <row r="32" spans="1:7" ht="12.75">
      <c r="A32">
        <f t="shared" si="0"/>
        <v>40</v>
      </c>
      <c r="B32" s="1">
        <v>30</v>
      </c>
      <c r="C32" s="1">
        <v>31</v>
      </c>
      <c r="D32" s="1">
        <v>13</v>
      </c>
      <c r="E32" s="1">
        <v>17</v>
      </c>
      <c r="F32" s="2">
        <v>216</v>
      </c>
      <c r="G32" s="3">
        <f t="shared" si="6"/>
        <v>0.0015321756894790602</v>
      </c>
    </row>
    <row r="33" spans="1:7" ht="12.75">
      <c r="A33">
        <f t="shared" si="0"/>
        <v>20</v>
      </c>
      <c r="B33" s="1">
        <v>31</v>
      </c>
      <c r="C33" s="1">
        <v>32</v>
      </c>
      <c r="D33" s="1">
        <v>6</v>
      </c>
      <c r="E33" s="1">
        <v>5</v>
      </c>
      <c r="F33" s="2">
        <v>998</v>
      </c>
      <c r="G33" s="3">
        <f t="shared" si="6"/>
        <v>0.0070792191578708434</v>
      </c>
    </row>
    <row r="34" spans="1:7" ht="12.75">
      <c r="A34">
        <f t="shared" si="0"/>
        <v>64</v>
      </c>
      <c r="B34" s="1">
        <v>32</v>
      </c>
      <c r="C34" s="1">
        <v>33</v>
      </c>
      <c r="D34" s="1">
        <v>13</v>
      </c>
      <c r="E34" s="1">
        <v>5</v>
      </c>
      <c r="F34" s="2">
        <v>34</v>
      </c>
      <c r="G34" s="3">
        <f t="shared" si="6"/>
        <v>0.00024117580297355578</v>
      </c>
    </row>
    <row r="35" spans="1:7" ht="12.75">
      <c r="A35">
        <f aca="true" t="shared" si="7" ref="A35:A66">RANK(F35,$F$3:$F$110)</f>
        <v>13</v>
      </c>
      <c r="B35" s="1">
        <v>33</v>
      </c>
      <c r="C35" s="1">
        <v>34</v>
      </c>
      <c r="D35" s="1">
        <v>6</v>
      </c>
      <c r="E35" s="1">
        <v>10</v>
      </c>
      <c r="F35" s="2">
        <v>2383</v>
      </c>
      <c r="G35" s="3">
        <f t="shared" si="6"/>
        <v>0.016903586426058336</v>
      </c>
    </row>
    <row r="36" spans="1:7" ht="12.75">
      <c r="A36">
        <f t="shared" si="7"/>
        <v>5</v>
      </c>
      <c r="B36" s="1">
        <v>34</v>
      </c>
      <c r="C36" s="1">
        <v>35</v>
      </c>
      <c r="D36" s="1">
        <v>6</v>
      </c>
      <c r="E36" s="1">
        <v>9</v>
      </c>
      <c r="F36" s="2">
        <v>7342</v>
      </c>
      <c r="G36" s="3">
        <f t="shared" si="6"/>
        <v>0.05207978663034843</v>
      </c>
    </row>
    <row r="37" spans="1:7" ht="12.75">
      <c r="A37">
        <f t="shared" si="7"/>
        <v>52</v>
      </c>
      <c r="B37" s="1">
        <v>35</v>
      </c>
      <c r="C37" s="1">
        <v>36</v>
      </c>
      <c r="D37" s="1">
        <v>13</v>
      </c>
      <c r="E37" s="1">
        <v>4</v>
      </c>
      <c r="F37" s="2">
        <v>70</v>
      </c>
      <c r="G37" s="3">
        <f t="shared" si="6"/>
        <v>0.0004965384178867325</v>
      </c>
    </row>
    <row r="38" spans="1:7" ht="12.75">
      <c r="A38">
        <f t="shared" si="7"/>
        <v>44</v>
      </c>
      <c r="B38" s="1">
        <v>36</v>
      </c>
      <c r="C38" s="1">
        <v>37</v>
      </c>
      <c r="D38" s="1">
        <v>13</v>
      </c>
      <c r="E38" s="1">
        <v>9</v>
      </c>
      <c r="F38" s="2">
        <v>136</v>
      </c>
      <c r="G38" s="3">
        <f t="shared" si="6"/>
        <v>0.0009647032118942231</v>
      </c>
    </row>
    <row r="39" spans="1:7" ht="12.75">
      <c r="A39">
        <f t="shared" si="7"/>
        <v>41</v>
      </c>
      <c r="B39" s="1">
        <v>37</v>
      </c>
      <c r="C39" s="1">
        <v>38</v>
      </c>
      <c r="D39" s="1">
        <v>14</v>
      </c>
      <c r="E39" s="1">
        <v>9</v>
      </c>
      <c r="F39" s="2">
        <v>204</v>
      </c>
      <c r="G39" s="3">
        <f t="shared" si="6"/>
        <v>0.0014470548178413347</v>
      </c>
    </row>
    <row r="40" spans="1:7" ht="12.75">
      <c r="A40">
        <f t="shared" si="7"/>
        <v>29</v>
      </c>
      <c r="B40" s="1">
        <v>38</v>
      </c>
      <c r="C40" s="1">
        <v>39</v>
      </c>
      <c r="D40" s="1">
        <v>6</v>
      </c>
      <c r="E40" s="1">
        <v>4</v>
      </c>
      <c r="F40" s="2">
        <v>466</v>
      </c>
      <c r="G40" s="3">
        <f t="shared" si="6"/>
        <v>0.0033055271819316763</v>
      </c>
    </row>
    <row r="41" spans="1:7" ht="12.75">
      <c r="A41">
        <f t="shared" si="7"/>
        <v>58</v>
      </c>
      <c r="B41" s="1">
        <v>39</v>
      </c>
      <c r="C41" s="1">
        <v>40</v>
      </c>
      <c r="D41" s="1">
        <v>8</v>
      </c>
      <c r="E41" s="1">
        <v>10</v>
      </c>
      <c r="F41" s="2">
        <v>53</v>
      </c>
      <c r="G41" s="3">
        <f t="shared" si="6"/>
        <v>0.0003759505163999546</v>
      </c>
    </row>
    <row r="42" spans="1:7" ht="12.75">
      <c r="A42">
        <f t="shared" si="7"/>
        <v>55</v>
      </c>
      <c r="B42" s="1">
        <v>40</v>
      </c>
      <c r="C42" s="1">
        <v>41</v>
      </c>
      <c r="D42" s="1">
        <v>13</v>
      </c>
      <c r="E42" s="1">
        <v>10</v>
      </c>
      <c r="F42" s="2">
        <v>61</v>
      </c>
      <c r="G42" s="3">
        <f t="shared" si="6"/>
        <v>0.0004326977641584383</v>
      </c>
    </row>
    <row r="43" spans="1:7" ht="12.75">
      <c r="A43">
        <f t="shared" si="7"/>
        <v>24</v>
      </c>
      <c r="B43" s="1">
        <v>41</v>
      </c>
      <c r="C43" s="1">
        <v>42</v>
      </c>
      <c r="D43" s="1">
        <v>2</v>
      </c>
      <c r="E43" s="1">
        <v>9</v>
      </c>
      <c r="F43" s="2">
        <v>614</v>
      </c>
      <c r="G43" s="3">
        <f t="shared" si="6"/>
        <v>0.004355351265463625</v>
      </c>
    </row>
    <row r="44" spans="1:7" ht="12.75">
      <c r="A44">
        <f t="shared" si="7"/>
        <v>11</v>
      </c>
      <c r="B44" s="1">
        <v>42</v>
      </c>
      <c r="C44" s="1">
        <v>43</v>
      </c>
      <c r="D44" s="1">
        <v>2</v>
      </c>
      <c r="E44" s="1">
        <v>17</v>
      </c>
      <c r="F44" s="2">
        <v>2665</v>
      </c>
      <c r="G44" s="3">
        <f t="shared" si="6"/>
        <v>0.01890392690954489</v>
      </c>
    </row>
    <row r="45" spans="1:7" ht="12.75">
      <c r="A45">
        <f t="shared" si="7"/>
        <v>35</v>
      </c>
      <c r="B45" s="1">
        <v>43</v>
      </c>
      <c r="C45" s="1">
        <v>44</v>
      </c>
      <c r="D45" s="1">
        <v>2</v>
      </c>
      <c r="E45" s="1">
        <v>10</v>
      </c>
      <c r="F45" s="2">
        <v>320</v>
      </c>
      <c r="G45" s="3">
        <f t="shared" si="6"/>
        <v>0.0022698899103393484</v>
      </c>
    </row>
    <row r="46" spans="1:7" ht="12.75">
      <c r="A46">
        <f t="shared" si="7"/>
        <v>22</v>
      </c>
      <c r="B46" s="1">
        <v>44</v>
      </c>
      <c r="C46" s="1">
        <v>45</v>
      </c>
      <c r="D46" s="1">
        <v>4</v>
      </c>
      <c r="E46" s="1">
        <v>4</v>
      </c>
      <c r="F46" s="2">
        <v>807</v>
      </c>
      <c r="G46" s="3">
        <f t="shared" si="6"/>
        <v>0.005724378617637044</v>
      </c>
    </row>
    <row r="47" spans="1:7" ht="12.75">
      <c r="A47">
        <f t="shared" si="7"/>
        <v>37</v>
      </c>
      <c r="B47" s="1">
        <v>45</v>
      </c>
      <c r="C47" s="1">
        <v>46</v>
      </c>
      <c r="D47" s="1">
        <v>3</v>
      </c>
      <c r="E47" s="1">
        <v>13</v>
      </c>
      <c r="F47" s="2">
        <v>298</v>
      </c>
      <c r="G47" s="3">
        <f t="shared" si="6"/>
        <v>0.002113834979003518</v>
      </c>
    </row>
    <row r="48" spans="1:7" ht="12.75">
      <c r="A48">
        <f t="shared" si="7"/>
        <v>105</v>
      </c>
      <c r="B48" s="1">
        <v>46</v>
      </c>
      <c r="C48" s="1">
        <v>47</v>
      </c>
      <c r="D48" s="1">
        <v>6</v>
      </c>
      <c r="E48" s="1">
        <v>11</v>
      </c>
      <c r="F48" s="2">
        <v>1</v>
      </c>
      <c r="G48" s="3">
        <f t="shared" si="6"/>
        <v>7.0934059698104645E-06</v>
      </c>
    </row>
    <row r="49" spans="1:7" ht="12.75">
      <c r="A49">
        <f t="shared" si="7"/>
        <v>60</v>
      </c>
      <c r="B49" s="1">
        <v>47</v>
      </c>
      <c r="C49" s="1">
        <v>48</v>
      </c>
      <c r="D49" s="1">
        <v>14</v>
      </c>
      <c r="E49" s="1">
        <v>13</v>
      </c>
      <c r="F49" s="2">
        <v>41</v>
      </c>
      <c r="G49" s="3">
        <f t="shared" si="6"/>
        <v>0.00029082964476222906</v>
      </c>
    </row>
    <row r="50" spans="1:7" ht="12.75">
      <c r="A50">
        <f t="shared" si="7"/>
        <v>53</v>
      </c>
      <c r="B50" s="1">
        <v>48</v>
      </c>
      <c r="C50" s="1">
        <v>49</v>
      </c>
      <c r="D50" s="1">
        <v>2</v>
      </c>
      <c r="E50" s="1">
        <v>13</v>
      </c>
      <c r="F50" s="2">
        <v>63</v>
      </c>
      <c r="G50" s="3">
        <f t="shared" si="6"/>
        <v>0.00044688457609805927</v>
      </c>
    </row>
    <row r="51" spans="1:7" ht="12.75">
      <c r="A51">
        <f t="shared" si="7"/>
        <v>48</v>
      </c>
      <c r="B51" s="1">
        <v>49</v>
      </c>
      <c r="C51" s="1">
        <v>50</v>
      </c>
      <c r="D51" s="1">
        <v>6</v>
      </c>
      <c r="E51" s="1">
        <v>13</v>
      </c>
      <c r="F51" s="2">
        <v>86</v>
      </c>
      <c r="G51" s="3">
        <f t="shared" si="6"/>
        <v>0.0006100329134036999</v>
      </c>
    </row>
    <row r="52" spans="1:7" ht="12.75">
      <c r="A52">
        <f t="shared" si="7"/>
        <v>32</v>
      </c>
      <c r="B52" s="1">
        <v>50</v>
      </c>
      <c r="C52" s="1">
        <v>51</v>
      </c>
      <c r="D52" s="1">
        <v>2</v>
      </c>
      <c r="E52" s="1">
        <v>4</v>
      </c>
      <c r="F52" s="2">
        <v>411</v>
      </c>
      <c r="G52" s="3">
        <f t="shared" si="6"/>
        <v>0.0029153898535921006</v>
      </c>
    </row>
    <row r="53" spans="1:7" ht="12.75">
      <c r="A53">
        <f t="shared" si="7"/>
        <v>23</v>
      </c>
      <c r="B53" s="1">
        <v>51</v>
      </c>
      <c r="C53" s="1">
        <v>52</v>
      </c>
      <c r="D53" s="1">
        <v>4</v>
      </c>
      <c r="E53" s="1">
        <v>5</v>
      </c>
      <c r="F53" s="2">
        <v>758</v>
      </c>
      <c r="G53" s="3">
        <f t="shared" si="6"/>
        <v>0.005376801725116332</v>
      </c>
    </row>
    <row r="54" spans="1:7" ht="12.75">
      <c r="A54">
        <f t="shared" si="7"/>
        <v>26</v>
      </c>
      <c r="B54" s="1">
        <v>52</v>
      </c>
      <c r="C54" s="1">
        <v>53</v>
      </c>
      <c r="D54" s="1">
        <v>2</v>
      </c>
      <c r="E54" s="1">
        <v>5</v>
      </c>
      <c r="F54" s="2">
        <v>539</v>
      </c>
      <c r="G54" s="3">
        <f t="shared" si="6"/>
        <v>0.00382334581772784</v>
      </c>
    </row>
    <row r="55" spans="1:7" ht="12.75">
      <c r="A55">
        <f t="shared" si="7"/>
        <v>88</v>
      </c>
      <c r="B55" s="1">
        <v>53</v>
      </c>
      <c r="C55" s="1">
        <v>54</v>
      </c>
      <c r="D55" s="1">
        <v>17</v>
      </c>
      <c r="E55" s="1">
        <v>4</v>
      </c>
      <c r="F55" s="2">
        <v>11</v>
      </c>
      <c r="G55" s="3">
        <f t="shared" si="6"/>
        <v>7.802746566791511E-05</v>
      </c>
    </row>
    <row r="56" spans="1:7" ht="12.75">
      <c r="A56">
        <f t="shared" si="7"/>
        <v>75</v>
      </c>
      <c r="B56" s="1">
        <v>54</v>
      </c>
      <c r="C56" s="1">
        <v>55</v>
      </c>
      <c r="D56" s="1">
        <v>8</v>
      </c>
      <c r="E56" s="1">
        <v>17</v>
      </c>
      <c r="F56" s="2">
        <v>25</v>
      </c>
      <c r="G56" s="3">
        <f t="shared" si="6"/>
        <v>0.0001773351492452616</v>
      </c>
    </row>
    <row r="57" spans="1:7" ht="12.75">
      <c r="A57">
        <f t="shared" si="7"/>
        <v>91</v>
      </c>
      <c r="B57" s="1">
        <v>55</v>
      </c>
      <c r="C57" s="1">
        <v>56</v>
      </c>
      <c r="D57" s="1">
        <v>17</v>
      </c>
      <c r="E57" s="1">
        <v>14</v>
      </c>
      <c r="F57" s="2">
        <v>10</v>
      </c>
      <c r="G57" s="3">
        <f t="shared" si="6"/>
        <v>7.093405969810464E-05</v>
      </c>
    </row>
    <row r="58" spans="1:7" ht="12.75">
      <c r="A58">
        <f t="shared" si="7"/>
        <v>88</v>
      </c>
      <c r="B58" s="1">
        <v>56</v>
      </c>
      <c r="C58" s="1">
        <v>57</v>
      </c>
      <c r="D58" s="1">
        <v>13</v>
      </c>
      <c r="E58" s="1">
        <v>12</v>
      </c>
      <c r="F58" s="2">
        <v>11</v>
      </c>
      <c r="G58" s="3">
        <f t="shared" si="6"/>
        <v>7.802746566791511E-05</v>
      </c>
    </row>
    <row r="59" spans="1:7" ht="12.75">
      <c r="A59">
        <f t="shared" si="7"/>
        <v>79</v>
      </c>
      <c r="B59" s="1">
        <v>57</v>
      </c>
      <c r="C59" s="1">
        <v>58</v>
      </c>
      <c r="D59" s="1">
        <v>17</v>
      </c>
      <c r="E59" s="1">
        <v>9</v>
      </c>
      <c r="F59" s="2">
        <v>22</v>
      </c>
      <c r="G59" s="3">
        <f t="shared" si="6"/>
        <v>0.00015605493133583021</v>
      </c>
    </row>
    <row r="60" spans="1:7" ht="12.75">
      <c r="A60">
        <f t="shared" si="7"/>
        <v>60</v>
      </c>
      <c r="B60" s="1">
        <v>58</v>
      </c>
      <c r="C60" s="1">
        <v>59</v>
      </c>
      <c r="D60" s="1">
        <v>18</v>
      </c>
      <c r="E60" s="1">
        <v>9</v>
      </c>
      <c r="F60" s="2">
        <v>41</v>
      </c>
      <c r="G60" s="3">
        <f t="shared" si="6"/>
        <v>0.00029082964476222906</v>
      </c>
    </row>
    <row r="61" spans="1:7" ht="12.75">
      <c r="A61">
        <f t="shared" si="7"/>
        <v>56</v>
      </c>
      <c r="B61" s="1">
        <v>59</v>
      </c>
      <c r="C61" s="1">
        <v>60</v>
      </c>
      <c r="D61" s="1">
        <v>8</v>
      </c>
      <c r="E61" s="1">
        <v>9</v>
      </c>
      <c r="F61" s="2">
        <v>58</v>
      </c>
      <c r="G61" s="3">
        <f t="shared" si="6"/>
        <v>0.00041141754624900693</v>
      </c>
    </row>
    <row r="62" spans="1:7" ht="12.75">
      <c r="A62">
        <f t="shared" si="7"/>
        <v>75</v>
      </c>
      <c r="B62" s="1">
        <v>60</v>
      </c>
      <c r="C62" s="1">
        <v>61</v>
      </c>
      <c r="D62" s="1">
        <v>8</v>
      </c>
      <c r="E62" s="1">
        <v>5</v>
      </c>
      <c r="F62" s="2">
        <v>25</v>
      </c>
      <c r="G62" s="3">
        <f t="shared" si="6"/>
        <v>0.0001773351492452616</v>
      </c>
    </row>
    <row r="63" spans="1:7" ht="12.75">
      <c r="A63">
        <f t="shared" si="7"/>
        <v>71</v>
      </c>
      <c r="B63" s="1">
        <v>61</v>
      </c>
      <c r="C63" s="1">
        <v>62</v>
      </c>
      <c r="D63" s="1">
        <v>8</v>
      </c>
      <c r="E63" s="1">
        <v>4</v>
      </c>
      <c r="F63" s="2">
        <v>28</v>
      </c>
      <c r="G63" s="3">
        <f t="shared" si="6"/>
        <v>0.000198615367154693</v>
      </c>
    </row>
    <row r="64" spans="1:7" ht="12.75">
      <c r="A64">
        <f t="shared" si="7"/>
        <v>92</v>
      </c>
      <c r="B64" s="1">
        <v>62</v>
      </c>
      <c r="C64" s="1">
        <v>63</v>
      </c>
      <c r="D64" s="1">
        <v>17</v>
      </c>
      <c r="E64" s="1">
        <v>5</v>
      </c>
      <c r="F64" s="2">
        <v>9</v>
      </c>
      <c r="G64" s="3">
        <f t="shared" si="6"/>
        <v>6.384065372829418E-05</v>
      </c>
    </row>
    <row r="65" spans="1:7" ht="12.75">
      <c r="A65">
        <f t="shared" si="7"/>
        <v>43</v>
      </c>
      <c r="B65" s="1">
        <v>63</v>
      </c>
      <c r="C65" s="1">
        <v>64</v>
      </c>
      <c r="D65" s="1">
        <v>2</v>
      </c>
      <c r="E65" s="1">
        <v>12</v>
      </c>
      <c r="F65" s="2">
        <v>146</v>
      </c>
      <c r="G65" s="3">
        <f t="shared" si="6"/>
        <v>0.0010356372715923277</v>
      </c>
    </row>
    <row r="66" spans="1:7" ht="12.75">
      <c r="A66">
        <f t="shared" si="7"/>
        <v>51</v>
      </c>
      <c r="B66" s="1">
        <v>64</v>
      </c>
      <c r="C66" s="1">
        <v>65</v>
      </c>
      <c r="D66" s="1">
        <v>4</v>
      </c>
      <c r="E66" s="1">
        <v>13</v>
      </c>
      <c r="F66" s="2">
        <v>75</v>
      </c>
      <c r="G66" s="3">
        <f t="shared" si="6"/>
        <v>0.0005320054477357849</v>
      </c>
    </row>
    <row r="67" spans="1:7" ht="12.75">
      <c r="A67">
        <f aca="true" t="shared" si="8" ref="A67:A98">RANK(F67,$F$3:$F$110)</f>
        <v>8</v>
      </c>
      <c r="B67" s="1">
        <v>65</v>
      </c>
      <c r="C67" s="1">
        <v>66</v>
      </c>
      <c r="D67" s="1">
        <v>6</v>
      </c>
      <c r="E67" s="1">
        <v>18</v>
      </c>
      <c r="F67" s="2">
        <v>3214</v>
      </c>
      <c r="G67" s="3">
        <f t="shared" si="6"/>
        <v>0.02279820678697083</v>
      </c>
    </row>
    <row r="68" spans="1:7" ht="12.75">
      <c r="A68">
        <f t="shared" si="8"/>
        <v>100</v>
      </c>
      <c r="B68" s="1">
        <v>66</v>
      </c>
      <c r="C68" s="1">
        <v>67</v>
      </c>
      <c r="D68" s="1">
        <v>8</v>
      </c>
      <c r="E68" s="1">
        <v>13</v>
      </c>
      <c r="F68" s="2">
        <v>2</v>
      </c>
      <c r="G68" s="3">
        <f t="shared" si="6"/>
        <v>1.4186811939620929E-05</v>
      </c>
    </row>
    <row r="69" spans="1:7" ht="12.75">
      <c r="A69">
        <f t="shared" si="8"/>
        <v>82</v>
      </c>
      <c r="B69" s="1">
        <v>67</v>
      </c>
      <c r="C69" s="1">
        <v>68</v>
      </c>
      <c r="D69" s="1">
        <v>18</v>
      </c>
      <c r="E69" s="1">
        <v>13</v>
      </c>
      <c r="F69" s="2">
        <v>17</v>
      </c>
      <c r="G69" s="3">
        <f t="shared" si="6"/>
        <v>0.00012058790148677789</v>
      </c>
    </row>
    <row r="70" spans="1:7" ht="12.75">
      <c r="A70">
        <f t="shared" si="8"/>
        <v>64</v>
      </c>
      <c r="B70" s="1">
        <v>68</v>
      </c>
      <c r="C70" s="1">
        <v>69</v>
      </c>
      <c r="D70" s="1">
        <v>18</v>
      </c>
      <c r="E70" s="1">
        <v>4</v>
      </c>
      <c r="F70" s="2">
        <v>34</v>
      </c>
      <c r="G70" s="3">
        <f t="shared" si="6"/>
        <v>0.00024117580297355578</v>
      </c>
    </row>
    <row r="71" spans="1:7" ht="12.75">
      <c r="A71">
        <f t="shared" si="8"/>
        <v>57</v>
      </c>
      <c r="B71" s="1">
        <v>69</v>
      </c>
      <c r="C71" s="1">
        <v>70</v>
      </c>
      <c r="D71" s="1">
        <v>18</v>
      </c>
      <c r="E71" s="1">
        <v>17</v>
      </c>
      <c r="F71" s="2">
        <v>56</v>
      </c>
      <c r="G71" s="3">
        <f t="shared" si="6"/>
        <v>0.000397230734309386</v>
      </c>
    </row>
    <row r="72" spans="1:7" ht="12.75">
      <c r="A72">
        <f t="shared" si="8"/>
        <v>16</v>
      </c>
      <c r="B72" s="1">
        <v>70</v>
      </c>
      <c r="C72" s="1">
        <v>71</v>
      </c>
      <c r="D72" s="1">
        <v>6</v>
      </c>
      <c r="E72" s="1">
        <v>12</v>
      </c>
      <c r="F72" s="2">
        <v>1626</v>
      </c>
      <c r="G72" s="3">
        <f t="shared" si="6"/>
        <v>0.011533878106911815</v>
      </c>
    </row>
    <row r="73" spans="1:7" ht="12.75">
      <c r="A73">
        <f t="shared" si="8"/>
        <v>98</v>
      </c>
      <c r="B73" s="1">
        <v>71</v>
      </c>
      <c r="C73" s="1">
        <v>72</v>
      </c>
      <c r="D73" s="1">
        <v>8</v>
      </c>
      <c r="E73" s="1">
        <v>12</v>
      </c>
      <c r="F73" s="2">
        <v>3</v>
      </c>
      <c r="G73" s="3">
        <f t="shared" si="6"/>
        <v>2.128021790943139E-05</v>
      </c>
    </row>
    <row r="74" spans="1:7" ht="12.75">
      <c r="A74">
        <f t="shared" si="8"/>
        <v>12</v>
      </c>
      <c r="B74" s="1">
        <v>72</v>
      </c>
      <c r="C74" s="1">
        <v>73</v>
      </c>
      <c r="D74" s="1">
        <v>4</v>
      </c>
      <c r="E74" s="1">
        <v>18</v>
      </c>
      <c r="F74" s="2">
        <v>2445</v>
      </c>
      <c r="G74" s="3">
        <f t="shared" si="6"/>
        <v>0.017343377596186586</v>
      </c>
    </row>
    <row r="75" spans="1:7" ht="12.75">
      <c r="A75">
        <f t="shared" si="8"/>
        <v>21</v>
      </c>
      <c r="B75" s="1">
        <v>73</v>
      </c>
      <c r="C75" s="1">
        <v>74</v>
      </c>
      <c r="D75" s="1">
        <v>4</v>
      </c>
      <c r="E75" s="1">
        <v>20</v>
      </c>
      <c r="F75" s="2">
        <v>830</v>
      </c>
      <c r="G75" s="3">
        <f t="shared" si="6"/>
        <v>0.005887526954942685</v>
      </c>
    </row>
    <row r="76" spans="1:7" ht="12.75">
      <c r="A76">
        <f t="shared" si="8"/>
        <v>25</v>
      </c>
      <c r="B76" s="1">
        <v>74</v>
      </c>
      <c r="C76" s="1">
        <v>75</v>
      </c>
      <c r="D76" s="1">
        <v>6</v>
      </c>
      <c r="E76" s="1">
        <v>20</v>
      </c>
      <c r="F76" s="2">
        <v>566</v>
      </c>
      <c r="G76" s="3">
        <f t="shared" si="6"/>
        <v>0.004014867778912723</v>
      </c>
    </row>
    <row r="77" spans="1:7" ht="12.75">
      <c r="A77">
        <f t="shared" si="8"/>
        <v>73</v>
      </c>
      <c r="B77" s="1">
        <v>75</v>
      </c>
      <c r="C77" s="1">
        <v>76</v>
      </c>
      <c r="D77" s="1">
        <v>1</v>
      </c>
      <c r="E77" s="1">
        <v>17</v>
      </c>
      <c r="F77" s="2">
        <v>27</v>
      </c>
      <c r="G77" s="3">
        <f aca="true" t="shared" si="9" ref="G77:G110">F77/SUM($F$3:$F$110)</f>
        <v>0.00019152196118488253</v>
      </c>
    </row>
    <row r="78" spans="1:7" ht="12.75">
      <c r="A78">
        <f t="shared" si="8"/>
        <v>69</v>
      </c>
      <c r="B78" s="1">
        <v>76</v>
      </c>
      <c r="C78" s="1">
        <v>77</v>
      </c>
      <c r="D78" s="1">
        <v>1</v>
      </c>
      <c r="E78" s="1">
        <v>4</v>
      </c>
      <c r="F78" s="2">
        <v>29</v>
      </c>
      <c r="G78" s="3">
        <f t="shared" si="9"/>
        <v>0.00020570877312450347</v>
      </c>
    </row>
    <row r="79" spans="1:7" ht="12.75">
      <c r="A79">
        <f t="shared" si="8"/>
        <v>83</v>
      </c>
      <c r="B79" s="1">
        <v>77</v>
      </c>
      <c r="C79" s="1">
        <v>78</v>
      </c>
      <c r="D79" s="1">
        <v>1</v>
      </c>
      <c r="E79" s="1">
        <v>9</v>
      </c>
      <c r="F79" s="2">
        <v>16</v>
      </c>
      <c r="G79" s="3">
        <f t="shared" si="9"/>
        <v>0.00011349449551696743</v>
      </c>
    </row>
    <row r="80" spans="1:7" ht="12.75">
      <c r="A80">
        <f t="shared" si="8"/>
        <v>63</v>
      </c>
      <c r="B80" s="1">
        <v>78</v>
      </c>
      <c r="C80" s="1">
        <v>79</v>
      </c>
      <c r="D80" s="1">
        <v>14</v>
      </c>
      <c r="E80" s="1">
        <v>20</v>
      </c>
      <c r="F80" s="2">
        <v>37</v>
      </c>
      <c r="G80" s="3">
        <f t="shared" si="9"/>
        <v>0.0002624560208829872</v>
      </c>
    </row>
    <row r="81" spans="1:7" ht="12.75">
      <c r="A81">
        <f t="shared" si="8"/>
        <v>49</v>
      </c>
      <c r="B81" s="1">
        <v>79</v>
      </c>
      <c r="C81" s="1">
        <v>80</v>
      </c>
      <c r="D81" s="1">
        <v>15</v>
      </c>
      <c r="E81" s="1">
        <v>20</v>
      </c>
      <c r="F81" s="2">
        <v>82</v>
      </c>
      <c r="G81" s="3">
        <f t="shared" si="9"/>
        <v>0.0005816592895244581</v>
      </c>
    </row>
    <row r="82" spans="1:7" ht="12.75">
      <c r="A82">
        <f t="shared" si="8"/>
        <v>100</v>
      </c>
      <c r="B82" s="1">
        <v>80</v>
      </c>
      <c r="C82" s="1">
        <v>81</v>
      </c>
      <c r="D82" s="1">
        <v>17</v>
      </c>
      <c r="E82" s="1">
        <v>13</v>
      </c>
      <c r="F82" s="2">
        <v>2</v>
      </c>
      <c r="G82" s="3">
        <f t="shared" si="9"/>
        <v>1.4186811939620929E-05</v>
      </c>
    </row>
    <row r="83" spans="1:7" ht="12.75">
      <c r="A83">
        <f t="shared" si="8"/>
        <v>94</v>
      </c>
      <c r="B83" s="1">
        <v>81</v>
      </c>
      <c r="C83" s="1">
        <v>82</v>
      </c>
      <c r="D83" s="1">
        <v>9</v>
      </c>
      <c r="E83" s="1">
        <v>5</v>
      </c>
      <c r="F83" s="2">
        <v>7</v>
      </c>
      <c r="G83" s="3">
        <f t="shared" si="9"/>
        <v>4.965384178867325E-05</v>
      </c>
    </row>
    <row r="84" spans="1:7" ht="12.75">
      <c r="A84">
        <f t="shared" si="8"/>
        <v>88</v>
      </c>
      <c r="B84" s="1">
        <v>82</v>
      </c>
      <c r="C84" s="1">
        <v>83</v>
      </c>
      <c r="D84" s="1">
        <v>9</v>
      </c>
      <c r="E84" s="1">
        <v>17</v>
      </c>
      <c r="F84" s="2">
        <v>11</v>
      </c>
      <c r="G84" s="3">
        <f t="shared" si="9"/>
        <v>7.802746566791511E-05</v>
      </c>
    </row>
    <row r="85" spans="1:7" ht="12.75">
      <c r="A85">
        <f t="shared" si="8"/>
        <v>100</v>
      </c>
      <c r="B85" s="1">
        <v>83</v>
      </c>
      <c r="C85" s="1">
        <v>84</v>
      </c>
      <c r="D85" s="1">
        <v>9</v>
      </c>
      <c r="E85" s="1">
        <v>9</v>
      </c>
      <c r="F85" s="2">
        <v>2</v>
      </c>
      <c r="G85" s="3">
        <f t="shared" si="9"/>
        <v>1.4186811939620929E-05</v>
      </c>
    </row>
    <row r="86" spans="1:7" ht="12.75">
      <c r="A86">
        <f t="shared" si="8"/>
        <v>98</v>
      </c>
      <c r="B86" s="1">
        <v>84</v>
      </c>
      <c r="C86" s="1">
        <v>85</v>
      </c>
      <c r="D86" s="1">
        <v>9</v>
      </c>
      <c r="E86" s="1">
        <v>10</v>
      </c>
      <c r="F86" s="2">
        <v>3</v>
      </c>
      <c r="G86" s="3">
        <f t="shared" si="9"/>
        <v>2.128021790943139E-05</v>
      </c>
    </row>
    <row r="87" spans="1:7" ht="12.75">
      <c r="A87">
        <f t="shared" si="8"/>
        <v>96</v>
      </c>
      <c r="B87" s="1">
        <v>85</v>
      </c>
      <c r="C87" s="1">
        <v>86</v>
      </c>
      <c r="D87" s="1">
        <v>9</v>
      </c>
      <c r="E87" s="1">
        <v>14</v>
      </c>
      <c r="F87" s="2">
        <v>5</v>
      </c>
      <c r="G87" s="3">
        <f t="shared" si="9"/>
        <v>3.546702984905232E-05</v>
      </c>
    </row>
    <row r="88" spans="1:7" ht="12.75">
      <c r="A88">
        <f t="shared" si="8"/>
        <v>39</v>
      </c>
      <c r="B88" s="1">
        <v>86</v>
      </c>
      <c r="C88" s="1">
        <v>87</v>
      </c>
      <c r="D88" s="1">
        <v>6</v>
      </c>
      <c r="E88" s="1">
        <v>16</v>
      </c>
      <c r="F88" s="2">
        <v>221</v>
      </c>
      <c r="G88" s="3">
        <f t="shared" si="9"/>
        <v>0.0015676427193281127</v>
      </c>
    </row>
    <row r="89" spans="1:7" ht="12.75">
      <c r="A89">
        <f t="shared" si="8"/>
        <v>59</v>
      </c>
      <c r="B89" s="1">
        <v>87</v>
      </c>
      <c r="C89" s="1">
        <v>88</v>
      </c>
      <c r="D89" s="1">
        <v>4</v>
      </c>
      <c r="E89" s="1">
        <v>16</v>
      </c>
      <c r="F89" s="2">
        <v>48</v>
      </c>
      <c r="G89" s="3">
        <f t="shared" si="9"/>
        <v>0.00034048348655090226</v>
      </c>
    </row>
    <row r="90" spans="1:7" ht="12.75">
      <c r="A90">
        <f t="shared" si="8"/>
        <v>75</v>
      </c>
      <c r="B90" s="1">
        <v>88</v>
      </c>
      <c r="C90" s="1">
        <v>89</v>
      </c>
      <c r="D90" s="1">
        <v>15</v>
      </c>
      <c r="E90" s="1">
        <v>12</v>
      </c>
      <c r="F90" s="2">
        <v>25</v>
      </c>
      <c r="G90" s="3">
        <f t="shared" si="9"/>
        <v>0.0001773351492452616</v>
      </c>
    </row>
    <row r="91" spans="1:7" ht="12.75">
      <c r="A91">
        <f t="shared" si="8"/>
        <v>38</v>
      </c>
      <c r="B91" s="1">
        <v>89</v>
      </c>
      <c r="C91" s="1">
        <v>90</v>
      </c>
      <c r="D91" s="1">
        <v>3</v>
      </c>
      <c r="E91" s="1">
        <v>16</v>
      </c>
      <c r="F91" s="2">
        <v>222</v>
      </c>
      <c r="G91" s="3">
        <f t="shared" si="9"/>
        <v>0.001574736125297923</v>
      </c>
    </row>
    <row r="92" spans="1:7" ht="12.75">
      <c r="A92">
        <f t="shared" si="8"/>
        <v>86</v>
      </c>
      <c r="B92" s="1">
        <v>90</v>
      </c>
      <c r="C92" s="1">
        <v>91</v>
      </c>
      <c r="D92" s="1">
        <v>14</v>
      </c>
      <c r="E92" s="1">
        <v>16</v>
      </c>
      <c r="F92" s="2">
        <v>13</v>
      </c>
      <c r="G92" s="3">
        <f t="shared" si="9"/>
        <v>9.221427760753603E-05</v>
      </c>
    </row>
    <row r="93" spans="1:7" ht="12.75">
      <c r="A93">
        <f t="shared" si="8"/>
        <v>81</v>
      </c>
      <c r="B93" s="1">
        <v>91</v>
      </c>
      <c r="C93" s="1">
        <v>92</v>
      </c>
      <c r="D93" s="1">
        <v>2</v>
      </c>
      <c r="E93" s="1">
        <v>16</v>
      </c>
      <c r="F93" s="2">
        <v>20</v>
      </c>
      <c r="G93" s="3">
        <f t="shared" si="9"/>
        <v>0.00014186811939620927</v>
      </c>
    </row>
    <row r="94" spans="1:7" ht="12.75">
      <c r="A94">
        <f t="shared" si="8"/>
        <v>105</v>
      </c>
      <c r="B94" s="1">
        <v>92</v>
      </c>
      <c r="C94" s="1">
        <v>93</v>
      </c>
      <c r="D94" s="1">
        <v>18</v>
      </c>
      <c r="E94" s="1">
        <v>16</v>
      </c>
      <c r="F94" s="2">
        <v>1</v>
      </c>
      <c r="G94" s="3">
        <f t="shared" si="9"/>
        <v>7.0934059698104645E-06</v>
      </c>
    </row>
    <row r="95" spans="1:7" ht="12.75">
      <c r="A95">
        <f t="shared" si="8"/>
        <v>66</v>
      </c>
      <c r="B95" s="1">
        <v>93</v>
      </c>
      <c r="C95" s="1">
        <v>94</v>
      </c>
      <c r="D95" s="1">
        <v>1</v>
      </c>
      <c r="E95" s="1">
        <v>10</v>
      </c>
      <c r="F95" s="2">
        <v>33</v>
      </c>
      <c r="G95" s="3">
        <f t="shared" si="9"/>
        <v>0.00023408239700374532</v>
      </c>
    </row>
    <row r="96" spans="1:7" ht="12.75">
      <c r="A96">
        <f t="shared" si="8"/>
        <v>105</v>
      </c>
      <c r="B96" s="1">
        <v>94</v>
      </c>
      <c r="C96" s="1">
        <v>95</v>
      </c>
      <c r="D96" s="1">
        <v>14</v>
      </c>
      <c r="E96" s="1">
        <v>18</v>
      </c>
      <c r="F96" s="2">
        <v>1</v>
      </c>
      <c r="G96" s="3">
        <f t="shared" si="9"/>
        <v>7.0934059698104645E-06</v>
      </c>
    </row>
    <row r="97" spans="1:7" ht="12.75">
      <c r="A97">
        <f t="shared" si="8"/>
        <v>84</v>
      </c>
      <c r="B97" s="1">
        <v>95</v>
      </c>
      <c r="C97" s="1">
        <v>96</v>
      </c>
      <c r="D97" s="1">
        <v>1</v>
      </c>
      <c r="E97" s="1">
        <v>12</v>
      </c>
      <c r="F97" s="2">
        <v>15</v>
      </c>
      <c r="G97" s="3">
        <f t="shared" si="9"/>
        <v>0.00010640108954715696</v>
      </c>
    </row>
    <row r="98" spans="1:7" ht="12.75">
      <c r="A98">
        <f t="shared" si="8"/>
        <v>85</v>
      </c>
      <c r="B98" s="1">
        <v>96</v>
      </c>
      <c r="C98" s="1">
        <v>97</v>
      </c>
      <c r="D98" s="1">
        <v>1</v>
      </c>
      <c r="E98" s="1">
        <v>5</v>
      </c>
      <c r="F98" s="2">
        <v>14</v>
      </c>
      <c r="G98" s="3">
        <f t="shared" si="9"/>
        <v>9.93076835773465E-05</v>
      </c>
    </row>
    <row r="99" spans="1:7" ht="12.75">
      <c r="A99">
        <f aca="true" t="shared" si="10" ref="A99:A110">RANK(F99,$F$3:$F$110)</f>
        <v>97</v>
      </c>
      <c r="B99" s="1">
        <v>97</v>
      </c>
      <c r="C99" s="1">
        <v>98</v>
      </c>
      <c r="D99" s="1">
        <v>3</v>
      </c>
      <c r="E99" s="1">
        <v>18</v>
      </c>
      <c r="F99" s="2">
        <v>4</v>
      </c>
      <c r="G99" s="3">
        <f t="shared" si="9"/>
        <v>2.8373623879241858E-05</v>
      </c>
    </row>
    <row r="100" spans="1:7" ht="12.75">
      <c r="A100">
        <f t="shared" si="10"/>
        <v>68</v>
      </c>
      <c r="B100" s="1">
        <v>98</v>
      </c>
      <c r="C100" s="1">
        <v>99</v>
      </c>
      <c r="D100" s="1">
        <v>3</v>
      </c>
      <c r="E100" s="1">
        <v>20</v>
      </c>
      <c r="F100" s="2">
        <v>30</v>
      </c>
      <c r="G100" s="3">
        <f t="shared" si="9"/>
        <v>0.00021280217909431392</v>
      </c>
    </row>
    <row r="101" spans="1:7" ht="12.75">
      <c r="A101">
        <f t="shared" si="10"/>
        <v>27</v>
      </c>
      <c r="B101" s="1">
        <v>99</v>
      </c>
      <c r="C101" s="1">
        <v>100</v>
      </c>
      <c r="D101" s="1">
        <v>15</v>
      </c>
      <c r="E101" s="1">
        <v>17</v>
      </c>
      <c r="F101" s="2">
        <v>526</v>
      </c>
      <c r="G101" s="3">
        <f t="shared" si="9"/>
        <v>0.0037311315401203043</v>
      </c>
    </row>
    <row r="102" spans="1:7" ht="12.75">
      <c r="A102">
        <f t="shared" si="10"/>
        <v>54</v>
      </c>
      <c r="B102" s="1">
        <v>100</v>
      </c>
      <c r="C102" s="1">
        <v>101</v>
      </c>
      <c r="D102" s="1">
        <v>15</v>
      </c>
      <c r="E102" s="1">
        <v>9</v>
      </c>
      <c r="F102" s="2">
        <v>62</v>
      </c>
      <c r="G102" s="3">
        <f t="shared" si="9"/>
        <v>0.00043979117012824876</v>
      </c>
    </row>
    <row r="103" spans="1:7" ht="12.75">
      <c r="A103">
        <f t="shared" si="10"/>
        <v>74</v>
      </c>
      <c r="B103" s="1">
        <v>101</v>
      </c>
      <c r="C103" s="1">
        <v>102</v>
      </c>
      <c r="D103" s="1">
        <v>15</v>
      </c>
      <c r="E103" s="1">
        <v>10</v>
      </c>
      <c r="F103" s="2">
        <v>26</v>
      </c>
      <c r="G103" s="3">
        <f t="shared" si="9"/>
        <v>0.00018442855521507207</v>
      </c>
    </row>
    <row r="104" spans="1:7" ht="12.75">
      <c r="A104">
        <f t="shared" si="10"/>
        <v>80</v>
      </c>
      <c r="B104" s="1">
        <v>102</v>
      </c>
      <c r="C104" s="1">
        <v>103</v>
      </c>
      <c r="D104" s="1">
        <v>15</v>
      </c>
      <c r="E104" s="1">
        <v>5</v>
      </c>
      <c r="F104" s="2">
        <v>21</v>
      </c>
      <c r="G104" s="3">
        <f t="shared" si="9"/>
        <v>0.00014896152536601976</v>
      </c>
    </row>
    <row r="105" spans="1:7" ht="12.75">
      <c r="A105">
        <f t="shared" si="10"/>
        <v>100</v>
      </c>
      <c r="B105" s="1">
        <v>103</v>
      </c>
      <c r="C105" s="1">
        <v>104</v>
      </c>
      <c r="D105" s="1">
        <v>15</v>
      </c>
      <c r="E105" s="1">
        <v>14</v>
      </c>
      <c r="F105" s="2">
        <v>2</v>
      </c>
      <c r="G105" s="3">
        <f t="shared" si="9"/>
        <v>1.4186811939620929E-05</v>
      </c>
    </row>
    <row r="106" spans="1:7" ht="12.75">
      <c r="A106">
        <f t="shared" si="10"/>
        <v>87</v>
      </c>
      <c r="B106" s="1">
        <v>104</v>
      </c>
      <c r="C106" s="1">
        <v>105</v>
      </c>
      <c r="D106" s="1">
        <v>4</v>
      </c>
      <c r="E106" s="1">
        <v>11</v>
      </c>
      <c r="F106" s="2">
        <v>12</v>
      </c>
      <c r="G106" s="3">
        <f t="shared" si="9"/>
        <v>8.512087163772556E-05</v>
      </c>
    </row>
    <row r="107" spans="1:7" ht="12.75">
      <c r="A107">
        <f t="shared" si="10"/>
        <v>93</v>
      </c>
      <c r="B107" s="1">
        <v>105</v>
      </c>
      <c r="C107" s="1">
        <v>106</v>
      </c>
      <c r="D107" s="1">
        <v>1</v>
      </c>
      <c r="E107" s="1">
        <v>14</v>
      </c>
      <c r="F107" s="2">
        <v>8</v>
      </c>
      <c r="G107" s="3">
        <f t="shared" si="9"/>
        <v>5.6747247758483716E-05</v>
      </c>
    </row>
    <row r="108" spans="1:7" ht="12.75">
      <c r="A108">
        <f t="shared" si="10"/>
        <v>105</v>
      </c>
      <c r="B108" s="1">
        <v>106</v>
      </c>
      <c r="C108" s="1">
        <v>107</v>
      </c>
      <c r="D108" s="1">
        <v>9</v>
      </c>
      <c r="E108" s="1">
        <v>4</v>
      </c>
      <c r="F108" s="2">
        <v>1</v>
      </c>
      <c r="G108" s="3">
        <f t="shared" si="9"/>
        <v>7.0934059698104645E-06</v>
      </c>
    </row>
    <row r="109" spans="1:7" ht="12.75">
      <c r="A109">
        <f t="shared" si="10"/>
        <v>100</v>
      </c>
      <c r="B109" s="1">
        <v>107</v>
      </c>
      <c r="C109" s="1">
        <v>108</v>
      </c>
      <c r="D109" s="1">
        <v>13</v>
      </c>
      <c r="E109" s="1">
        <v>13</v>
      </c>
      <c r="F109" s="2">
        <v>2</v>
      </c>
      <c r="G109" s="3">
        <f t="shared" si="9"/>
        <v>1.4186811939620929E-05</v>
      </c>
    </row>
    <row r="110" spans="1:7" ht="12.75">
      <c r="A110">
        <f t="shared" si="10"/>
        <v>95</v>
      </c>
      <c r="B110" s="1">
        <v>108</v>
      </c>
      <c r="C110" s="1">
        <v>109</v>
      </c>
      <c r="D110" s="1">
        <v>15</v>
      </c>
      <c r="E110" s="1">
        <v>4</v>
      </c>
      <c r="F110" s="2">
        <v>6</v>
      </c>
      <c r="G110" s="3">
        <f t="shared" si="9"/>
        <v>4.256043581886278E-05</v>
      </c>
    </row>
    <row r="65536" spans="11:13" ht="12.75">
      <c r="K65536" s="3"/>
      <c r="L65536" s="1"/>
      <c r="M65536" s="1"/>
    </row>
  </sheetData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1" customWidth="1"/>
    <col min="2" max="2" width="20.7109375" style="1" customWidth="1"/>
  </cols>
  <sheetData>
    <row r="1" spans="1:2" ht="12.75">
      <c r="A1" s="1" t="s">
        <v>10</v>
      </c>
      <c r="B1" s="1" t="s">
        <v>11</v>
      </c>
    </row>
    <row r="2" spans="1:2" ht="12.75">
      <c r="A2" s="1">
        <v>1</v>
      </c>
      <c r="B2" s="1" t="s">
        <v>12</v>
      </c>
    </row>
    <row r="3" spans="1:2" ht="12.75">
      <c r="A3" s="1">
        <v>2</v>
      </c>
      <c r="B3" s="1" t="s">
        <v>13</v>
      </c>
    </row>
    <row r="4" spans="1:2" ht="12.75">
      <c r="A4" s="1">
        <v>3</v>
      </c>
      <c r="B4" s="1" t="s">
        <v>14</v>
      </c>
    </row>
    <row r="5" spans="1:2" ht="12.75">
      <c r="A5" s="1">
        <v>4</v>
      </c>
      <c r="B5" s="1" t="s">
        <v>15</v>
      </c>
    </row>
    <row r="6" spans="1:2" ht="12.75">
      <c r="A6" s="1">
        <v>5</v>
      </c>
      <c r="B6" s="1" t="s">
        <v>16</v>
      </c>
    </row>
    <row r="7" spans="1:2" ht="12.75">
      <c r="A7" s="1">
        <v>6</v>
      </c>
      <c r="B7" s="1" t="s">
        <v>17</v>
      </c>
    </row>
    <row r="8" spans="1:2" ht="12.75">
      <c r="A8" s="1">
        <v>7</v>
      </c>
      <c r="B8" s="1" t="s">
        <v>18</v>
      </c>
    </row>
    <row r="9" spans="1:2" ht="12.75">
      <c r="A9" s="1">
        <v>8</v>
      </c>
      <c r="B9" s="1" t="s">
        <v>19</v>
      </c>
    </row>
    <row r="10" spans="1:2" ht="12.75">
      <c r="A10" s="1">
        <v>9</v>
      </c>
      <c r="B10" s="1" t="s">
        <v>20</v>
      </c>
    </row>
    <row r="11" spans="1:2" ht="12.75">
      <c r="A11" s="1">
        <v>10</v>
      </c>
      <c r="B11" s="1" t="s">
        <v>21</v>
      </c>
    </row>
    <row r="12" spans="1:2" ht="12.75">
      <c r="A12" s="1">
        <v>11</v>
      </c>
      <c r="B12" s="1" t="s">
        <v>22</v>
      </c>
    </row>
    <row r="13" spans="1:2" ht="12.75">
      <c r="A13" s="1">
        <v>12</v>
      </c>
      <c r="B13" s="1" t="s">
        <v>23</v>
      </c>
    </row>
    <row r="14" spans="1:2" ht="12.75">
      <c r="A14" s="1">
        <v>13</v>
      </c>
      <c r="B14" s="1" t="s">
        <v>24</v>
      </c>
    </row>
    <row r="15" spans="1:2" ht="12.75">
      <c r="A15" s="1">
        <v>14</v>
      </c>
      <c r="B15" s="1" t="s">
        <v>25</v>
      </c>
    </row>
    <row r="16" spans="1:2" ht="12.75">
      <c r="A16" s="1">
        <v>15</v>
      </c>
      <c r="B16" s="1" t="s">
        <v>26</v>
      </c>
    </row>
    <row r="17" spans="1:2" ht="12.75">
      <c r="A17" s="1">
        <v>16</v>
      </c>
      <c r="B17" s="1" t="s">
        <v>27</v>
      </c>
    </row>
    <row r="18" spans="1:2" ht="12.75">
      <c r="A18" s="1">
        <v>17</v>
      </c>
      <c r="B18" s="1" t="s">
        <v>28</v>
      </c>
    </row>
    <row r="19" spans="1:2" ht="12.75">
      <c r="A19" s="1">
        <v>18</v>
      </c>
      <c r="B19" s="1" t="s">
        <v>29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29" sqref="D29"/>
    </sheetView>
  </sheetViews>
  <sheetFormatPr defaultColWidth="9.140625" defaultRowHeight="12.75"/>
  <cols>
    <col min="1" max="1" width="13.7109375" style="1" customWidth="1"/>
    <col min="2" max="2" width="24.7109375" style="1" customWidth="1"/>
  </cols>
  <sheetData>
    <row r="1" spans="1:2" ht="12.75">
      <c r="A1" s="1" t="s">
        <v>30</v>
      </c>
      <c r="B1" s="1" t="s">
        <v>31</v>
      </c>
    </row>
    <row r="2" spans="1:2" ht="12.75">
      <c r="A2" s="1">
        <v>1</v>
      </c>
      <c r="B2" s="1" t="s">
        <v>32</v>
      </c>
    </row>
    <row r="3" spans="1:2" ht="12.75">
      <c r="A3" s="1">
        <v>2</v>
      </c>
      <c r="B3" s="1" t="s">
        <v>33</v>
      </c>
    </row>
    <row r="4" spans="1:2" ht="12.75">
      <c r="A4" s="1">
        <v>3</v>
      </c>
      <c r="B4" s="1" t="s">
        <v>34</v>
      </c>
    </row>
    <row r="5" spans="1:2" ht="12.75">
      <c r="A5" s="1">
        <v>4</v>
      </c>
      <c r="B5" s="1" t="s">
        <v>35</v>
      </c>
    </row>
    <row r="6" spans="1:2" ht="12.75">
      <c r="A6" s="1">
        <v>5</v>
      </c>
      <c r="B6" s="1" t="s">
        <v>36</v>
      </c>
    </row>
    <row r="7" spans="1:2" ht="12.75">
      <c r="A7" s="1">
        <v>6</v>
      </c>
      <c r="B7" s="1" t="s">
        <v>37</v>
      </c>
    </row>
    <row r="8" spans="1:2" ht="12.75">
      <c r="A8" s="1">
        <v>7</v>
      </c>
      <c r="B8" s="1" t="s">
        <v>38</v>
      </c>
    </row>
    <row r="9" spans="1:2" ht="12.75">
      <c r="A9" s="1">
        <v>8</v>
      </c>
      <c r="B9" s="1" t="s">
        <v>39</v>
      </c>
    </row>
    <row r="10" spans="1:2" ht="12.75">
      <c r="A10" s="1">
        <v>9</v>
      </c>
      <c r="B10" s="1" t="s">
        <v>40</v>
      </c>
    </row>
    <row r="11" spans="1:2" ht="12.75">
      <c r="A11" s="1">
        <v>10</v>
      </c>
      <c r="B11" s="1" t="s">
        <v>41</v>
      </c>
    </row>
    <row r="12" spans="1:2" ht="12.75">
      <c r="A12" s="1">
        <v>11</v>
      </c>
      <c r="B12" s="1" t="s">
        <v>42</v>
      </c>
    </row>
    <row r="13" spans="1:2" ht="12.75">
      <c r="A13" s="1">
        <v>12</v>
      </c>
      <c r="B13" s="1" t="s">
        <v>43</v>
      </c>
    </row>
    <row r="14" spans="1:2" ht="12.75">
      <c r="A14" s="1">
        <v>13</v>
      </c>
      <c r="B14" s="1" t="s">
        <v>44</v>
      </c>
    </row>
    <row r="15" spans="1:2" ht="12.75">
      <c r="A15" s="1">
        <v>14</v>
      </c>
      <c r="B15" s="1" t="s">
        <v>45</v>
      </c>
    </row>
    <row r="16" spans="1:2" ht="12.75">
      <c r="A16" s="1">
        <v>15</v>
      </c>
      <c r="B16" s="1" t="s">
        <v>46</v>
      </c>
    </row>
    <row r="17" spans="1:2" ht="12.75">
      <c r="A17" s="1">
        <v>16</v>
      </c>
      <c r="B17" s="1" t="s">
        <v>47</v>
      </c>
    </row>
    <row r="18" spans="1:2" ht="12.75">
      <c r="A18" s="1">
        <v>17</v>
      </c>
      <c r="B18" s="1" t="s">
        <v>48</v>
      </c>
    </row>
    <row r="19" spans="1:2" ht="12.75">
      <c r="A19" s="1">
        <v>18</v>
      </c>
      <c r="B19" s="1" t="s">
        <v>49</v>
      </c>
    </row>
    <row r="20" spans="1:2" ht="12.75">
      <c r="A20" s="1">
        <v>19</v>
      </c>
      <c r="B20" s="1" t="s">
        <v>50</v>
      </c>
    </row>
    <row r="21" spans="1:2" ht="12.75">
      <c r="A21" s="1">
        <v>20</v>
      </c>
      <c r="B21" s="1" t="s">
        <v>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Wiley</cp:lastModifiedBy>
  <cp:lastPrinted>2005-04-14T01:35:38Z</cp:lastPrinted>
  <dcterms:created xsi:type="dcterms:W3CDTF">2005-04-14T01:08:15Z</dcterms:created>
  <dcterms:modified xsi:type="dcterms:W3CDTF">2005-04-14T01:37:32Z</dcterms:modified>
  <cp:category/>
  <cp:version/>
  <cp:contentType/>
  <cp:contentStatus/>
</cp:coreProperties>
</file>