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5"/>
  </bookViews>
  <sheets>
    <sheet name="Pebble Count 1" sheetId="1" r:id="rId1"/>
    <sheet name="Pebble Count 2" sheetId="2" r:id="rId2"/>
    <sheet name="Group 2" sheetId="3" r:id="rId3"/>
    <sheet name="Group 3" sheetId="4" r:id="rId4"/>
    <sheet name="Group 4 Pebble Counts" sheetId="5" r:id="rId5"/>
    <sheet name="Group 5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<sst xmlns="http://schemas.openxmlformats.org/spreadsheetml/2006/main" count="120" uniqueCount="57">
  <si>
    <t>Stream:</t>
  </si>
  <si>
    <t>North Creek</t>
  </si>
  <si>
    <t>Date:</t>
  </si>
  <si>
    <t>Reach:</t>
  </si>
  <si>
    <t>Cross-section:</t>
  </si>
  <si>
    <t>Pebble Count 2</t>
  </si>
  <si>
    <t xml:space="preserve"> off the lower part of the point bar extending about 2/3 to 3/4 of the way across the channel</t>
  </si>
  <si>
    <t>Had more than 100</t>
  </si>
  <si>
    <t>calculations</t>
  </si>
  <si>
    <t>1-2, upstream pt bar</t>
  </si>
  <si>
    <t>Bin</t>
  </si>
  <si>
    <t>Frequency</t>
  </si>
  <si>
    <t>phi84-phi50</t>
  </si>
  <si>
    <t>phi50-phi16</t>
  </si>
  <si>
    <t>n</t>
  </si>
  <si>
    <t>Note:  Excel interpolates percentiles</t>
  </si>
  <si>
    <t>Percentile</t>
  </si>
  <si>
    <t>mm</t>
  </si>
  <si>
    <t>phi</t>
  </si>
  <si>
    <t>Enter intermediate diameter (mm)</t>
  </si>
  <si>
    <t xml:space="preserve">Phi </t>
  </si>
  <si>
    <t>ds side of point bar</t>
  </si>
  <si>
    <t>between 1 and 2</t>
  </si>
  <si>
    <t>Enter data into unshaded cells with border, copy columns B and C as needed</t>
  </si>
  <si>
    <t>Pebble Counts for #4 ~2m upstream from cross-section</t>
  </si>
  <si>
    <t>Upstream of #4 one pace</t>
  </si>
  <si>
    <t>Along cross-section 3</t>
  </si>
  <si>
    <t>Between #3 and #2 in line with beaver stump closest to #3</t>
  </si>
  <si>
    <t>N. Creek</t>
  </si>
  <si>
    <t>Statistics</t>
  </si>
  <si>
    <t>Average</t>
  </si>
  <si>
    <t>Median</t>
  </si>
  <si>
    <t>Min</t>
  </si>
  <si>
    <t>Max</t>
  </si>
  <si>
    <t>Pebble Count For Cross Section 2 Group</t>
  </si>
  <si>
    <t>ANDY</t>
  </si>
  <si>
    <t>Also, I believe all distances are 1 m to long on the map already given to you.</t>
  </si>
  <si>
    <t>Pebble Count take in vicinity of Cross Section 2</t>
  </si>
  <si>
    <t>Here is cross section 2 angle and distance for our Monday map</t>
  </si>
  <si>
    <t>from our origin point to L2(stake 2 river left)</t>
  </si>
  <si>
    <t>Sieve Sizes of retention</t>
  </si>
  <si>
    <t>Count</t>
  </si>
  <si>
    <t>distance</t>
  </si>
  <si>
    <t>909.5m</t>
  </si>
  <si>
    <t>bearing</t>
  </si>
  <si>
    <t>84.5º</t>
  </si>
  <si>
    <t>sum</t>
  </si>
  <si>
    <t>Counts recorded as upper bound grain size</t>
  </si>
  <si>
    <t>&lt;4</t>
  </si>
  <si>
    <t>1.42m - 3.0 - &lt; 4mm</t>
  </si>
  <si>
    <t>3.0 - 3.5 - gravel (about in the 11mm size class)</t>
  </si>
  <si>
    <t>3.5 - 3.9 - larger gravel (~ 16mm size class)</t>
  </si>
  <si>
    <t>3.9 - 4.2 - &lt; 4mm</t>
  </si>
  <si>
    <t>4.2 - 5.5 - ~ 11mm size class</t>
  </si>
  <si>
    <t>5.5 - 8.05 m - &lt; 4mm</t>
  </si>
  <si>
    <t>note, 11mm and 16 mm represent lowest estimated grain size for bin.</t>
  </si>
  <si>
    <t>Cross Section 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</si>
</sst>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  <numFmt numFmtId="204" formatCode="0.0000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5.75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10"/>
      <color indexed="8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23" applyNumberFormat="1" applyAlignment="1">
      <alignment/>
    </xf>
    <xf numFmtId="0" fontId="2" fillId="0" borderId="0" xfId="23" applyNumberFormat="1" applyFont="1" applyAlignment="1">
      <alignment/>
    </xf>
    <xf numFmtId="0" fontId="2" fillId="0" borderId="0" xfId="23" applyNumberFormat="1" applyFont="1" applyAlignment="1">
      <alignment horizontal="center" vertical="top" wrapText="1"/>
    </xf>
    <xf numFmtId="0" fontId="2" fillId="0" borderId="1" xfId="23" applyNumberFormat="1" applyBorder="1" applyAlignment="1">
      <alignment/>
    </xf>
    <xf numFmtId="0" fontId="2" fillId="0" borderId="2" xfId="23" applyNumberFormat="1" applyBorder="1" applyAlignment="1">
      <alignment/>
    </xf>
    <xf numFmtId="0" fontId="2" fillId="0" borderId="3" xfId="23" applyNumberFormat="1" applyBorder="1" applyAlignment="1">
      <alignment/>
    </xf>
    <xf numFmtId="0" fontId="2" fillId="0" borderId="0" xfId="23" applyNumberFormat="1" applyAlignment="1">
      <alignment/>
    </xf>
    <xf numFmtId="0" fontId="2" fillId="0" borderId="0" xfId="23" applyNumberFormat="1" applyFont="1" applyAlignment="1">
      <alignment/>
    </xf>
    <xf numFmtId="0" fontId="2" fillId="2" borderId="4" xfId="21" applyNumberForma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4" xfId="0" applyNumberForma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2" fillId="0" borderId="0" xfId="23" applyNumberFormat="1" applyFont="1" applyAlignment="1">
      <alignment horizontal="center" vertical="top" wrapText="1"/>
    </xf>
    <xf numFmtId="0" fontId="2" fillId="0" borderId="10" xfId="23" applyNumberFormat="1" applyFont="1" applyBorder="1" applyAlignment="1">
      <alignment/>
    </xf>
    <xf numFmtId="0" fontId="0" fillId="2" borderId="4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" fillId="0" borderId="11" xfId="23" applyNumberFormat="1" applyFont="1" applyFill="1" applyBorder="1" applyAlignment="1">
      <alignment/>
    </xf>
    <xf numFmtId="0" fontId="2" fillId="0" borderId="11" xfId="23" applyNumberFormat="1" applyBorder="1" applyAlignment="1">
      <alignment/>
    </xf>
    <xf numFmtId="0" fontId="2" fillId="0" borderId="11" xfId="23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3" borderId="12" xfId="0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3" fillId="3" borderId="0" xfId="22" applyFont="1" applyFill="1" applyBorder="1">
      <alignment/>
      <protection/>
    </xf>
    <xf numFmtId="0" fontId="2" fillId="0" borderId="0" xfId="22" applyNumberFormat="1">
      <alignment/>
      <protection/>
    </xf>
    <xf numFmtId="0" fontId="2" fillId="0" borderId="0" xfId="22" applyNumberFormat="1" applyBorder="1">
      <alignment/>
      <protection/>
    </xf>
    <xf numFmtId="0" fontId="2" fillId="0" borderId="5" xfId="22" applyBorder="1">
      <alignment/>
      <protection/>
    </xf>
    <xf numFmtId="14" fontId="2" fillId="0" borderId="6" xfId="22" applyNumberFormat="1" applyBorder="1">
      <alignment/>
      <protection/>
    </xf>
    <xf numFmtId="0" fontId="2" fillId="0" borderId="13" xfId="22" applyNumberFormat="1" applyBorder="1">
      <alignment/>
      <protection/>
    </xf>
    <xf numFmtId="0" fontId="2" fillId="0" borderId="14" xfId="22" applyNumberFormat="1" applyBorder="1">
      <alignment/>
      <protection/>
    </xf>
    <xf numFmtId="0" fontId="2" fillId="0" borderId="6" xfId="22" applyBorder="1">
      <alignment/>
      <protection/>
    </xf>
    <xf numFmtId="0" fontId="4" fillId="0" borderId="4" xfId="22" applyFont="1" applyFill="1" applyBorder="1" applyAlignment="1">
      <alignment horizontal="center"/>
      <protection/>
    </xf>
    <xf numFmtId="0" fontId="2" fillId="0" borderId="4" xfId="22" applyFill="1" applyBorder="1" applyAlignment="1">
      <alignment/>
      <protection/>
    </xf>
    <xf numFmtId="0" fontId="2" fillId="0" borderId="9" xfId="22" applyNumberFormat="1" applyBorder="1">
      <alignment/>
      <protection/>
    </xf>
    <xf numFmtId="0" fontId="2" fillId="0" borderId="7" xfId="22" applyBorder="1">
      <alignment/>
      <protection/>
    </xf>
    <xf numFmtId="0" fontId="2" fillId="0" borderId="4" xfId="22" applyNumberFormat="1" applyFill="1" applyBorder="1" applyAlignment="1">
      <alignment horizontal="right"/>
      <protection/>
    </xf>
    <xf numFmtId="0" fontId="2" fillId="0" borderId="4" xfId="22" applyNumberFormat="1" applyBorder="1">
      <alignment/>
      <protection/>
    </xf>
    <xf numFmtId="0" fontId="2" fillId="0" borderId="4" xfId="22" applyNumberFormat="1" applyFill="1" applyBorder="1" applyAlignment="1">
      <alignment/>
      <protection/>
    </xf>
    <xf numFmtId="0" fontId="2" fillId="2" borderId="4" xfId="22" applyNumberFormat="1" applyFill="1" applyBorder="1" applyAlignment="1">
      <alignment horizontal="center"/>
      <protection/>
    </xf>
    <xf numFmtId="0" fontId="2" fillId="0" borderId="0" xfId="22" applyNumberFormat="1" applyFill="1" applyBorder="1" applyAlignment="1">
      <alignment horizontal="center"/>
      <protection/>
    </xf>
    <xf numFmtId="0" fontId="2" fillId="2" borderId="15" xfId="22" applyNumberFormat="1" applyFill="1" applyBorder="1" applyAlignment="1">
      <alignment horizontal="left"/>
      <protection/>
    </xf>
    <xf numFmtId="0" fontId="2" fillId="2" borderId="16" xfId="22" applyNumberFormat="1" applyFill="1" applyBorder="1" applyAlignment="1">
      <alignment horizontal="left"/>
      <protection/>
    </xf>
    <xf numFmtId="0" fontId="2" fillId="2" borderId="17" xfId="22" applyNumberFormat="1" applyFill="1" applyBorder="1" applyAlignment="1">
      <alignment horizontal="left"/>
      <protection/>
    </xf>
    <xf numFmtId="0" fontId="2" fillId="0" borderId="0" xfId="22" applyNumberFormat="1" applyAlignment="1">
      <alignment horizontal="left"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18" xfId="22" applyFont="1" applyFill="1" applyBorder="1" applyAlignment="1">
      <alignment horizontal="center"/>
      <protection/>
    </xf>
    <xf numFmtId="0" fontId="2" fillId="0" borderId="0" xfId="22" applyNumberFormat="1" applyFill="1" applyBorder="1" applyAlignment="1">
      <alignment/>
      <protection/>
    </xf>
    <xf numFmtId="0" fontId="2" fillId="0" borderId="0" xfId="22" applyFill="1" applyBorder="1" applyAlignment="1">
      <alignment/>
      <protection/>
    </xf>
    <xf numFmtId="0" fontId="2" fillId="0" borderId="18" xfId="22" applyFill="1" applyBorder="1" applyAlignment="1">
      <alignment/>
      <protection/>
    </xf>
    <xf numFmtId="0" fontId="2" fillId="0" borderId="19" xfId="23" applyNumberFormat="1" applyBorder="1" applyAlignment="1">
      <alignment/>
    </xf>
    <xf numFmtId="0" fontId="2" fillId="2" borderId="20" xfId="22" applyNumberFormat="1" applyFill="1" applyBorder="1" applyAlignment="1">
      <alignment horizontal="left"/>
      <protection/>
    </xf>
    <xf numFmtId="0" fontId="2" fillId="0" borderId="21" xfId="23" applyNumberFormat="1" applyBorder="1" applyAlignment="1">
      <alignment/>
    </xf>
    <xf numFmtId="0" fontId="2" fillId="2" borderId="22" xfId="22" applyNumberFormat="1" applyFill="1" applyBorder="1" applyAlignment="1">
      <alignment horizontal="left"/>
      <protection/>
    </xf>
    <xf numFmtId="0" fontId="2" fillId="0" borderId="23" xfId="23" applyNumberFormat="1" applyBorder="1" applyAlignment="1">
      <alignment/>
    </xf>
    <xf numFmtId="0" fontId="2" fillId="2" borderId="24" xfId="22" applyNumberFormat="1" applyFill="1" applyBorder="1" applyAlignment="1">
      <alignment horizontal="left"/>
      <protection/>
    </xf>
    <xf numFmtId="0" fontId="2" fillId="0" borderId="0" xfId="23" applyNumberFormat="1" applyFill="1" applyBorder="1" applyAlignment="1">
      <alignment/>
    </xf>
    <xf numFmtId="0" fontId="2" fillId="0" borderId="0" xfId="22" applyNumberFormat="1" applyFill="1" applyBorder="1" applyAlignment="1">
      <alignment horizontal="left"/>
      <protection/>
    </xf>
    <xf numFmtId="0" fontId="2" fillId="0" borderId="0" xfId="22" applyNumberFormat="1" applyFill="1" applyBorder="1">
      <alignment/>
      <protection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S-B Group2" xfId="21"/>
    <cellStyle name="Normal_Group1 Field trip 2 Data 5-1-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Pebble size distributions - Near cross-section 2</a:t>
            </a:r>
          </a:p>
        </c:rich>
      </c:tx>
      <c:layout>
        <c:manualLayout>
          <c:xMode val="factor"/>
          <c:yMode val="factor"/>
          <c:x val="0.019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475"/>
          <c:w val="0.903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 1'!$G$8:$G$16</c:f>
              <c:numCache/>
            </c:numRef>
          </c:cat>
          <c:val>
            <c:numRef>
              <c:f>'Pebble Count 1'!$H$8:$H$16</c:f>
              <c:numCache/>
            </c:numRef>
          </c:val>
        </c:ser>
        <c:axId val="40488613"/>
        <c:axId val="10048258"/>
      </c:barChart>
      <c:lineChart>
        <c:grouping val="standard"/>
        <c:varyColors val="0"/>
        <c:axId val="49518427"/>
        <c:axId val="13736704"/>
      </c:lineChart>
      <c:catAx>
        <c:axId val="404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Pebble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48258"/>
        <c:crosses val="autoZero"/>
        <c:auto val="1"/>
        <c:lblOffset val="100"/>
        <c:noMultiLvlLbl val="0"/>
      </c:catAx>
      <c:valAx>
        <c:axId val="1004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88613"/>
        <c:crossesAt val="1"/>
        <c:crossBetween val="between"/>
        <c:dispUnits/>
      </c:valAx>
      <c:catAx>
        <c:axId val="49518427"/>
        <c:scaling>
          <c:orientation val="minMax"/>
        </c:scaling>
        <c:axPos val="b"/>
        <c:delete val="1"/>
        <c:majorTickMark val="in"/>
        <c:minorTickMark val="none"/>
        <c:tickLblPos val="nextTo"/>
        <c:crossAx val="13736704"/>
        <c:crosses val="autoZero"/>
        <c:auto val="1"/>
        <c:lblOffset val="100"/>
        <c:noMultiLvlLbl val="0"/>
      </c:catAx>
      <c:valAx>
        <c:axId val="13736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5184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Pebble size distributions - Near cross-section 2</a:t>
            </a:r>
          </a:p>
        </c:rich>
      </c:tx>
      <c:layout>
        <c:manualLayout>
          <c:xMode val="factor"/>
          <c:yMode val="factor"/>
          <c:x val="0.019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475"/>
          <c:w val="0.903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 2'!$G$8:$G$17</c:f>
              <c:numCache>
                <c:ptCount val="10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22</c:v>
                </c:pt>
                <c:pt idx="6">
                  <c:v>32</c:v>
                </c:pt>
                <c:pt idx="7">
                  <c:v>45</c:v>
                </c:pt>
                <c:pt idx="8">
                  <c:v>64</c:v>
                </c:pt>
                <c:pt idx="9">
                  <c:v>90</c:v>
                </c:pt>
              </c:numCache>
            </c:numRef>
          </c:cat>
          <c:val>
            <c:numRef>
              <c:f>'Pebble Count 2'!$H$8:$H$17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20</c:v>
                </c:pt>
                <c:pt idx="4">
                  <c:v>36</c:v>
                </c:pt>
                <c:pt idx="5">
                  <c:v>18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14171905"/>
        <c:axId val="33755950"/>
      </c:barChart>
      <c:lineChart>
        <c:grouping val="standard"/>
        <c:varyColors val="0"/>
        <c:axId val="42622743"/>
        <c:axId val="38975244"/>
      </c:lineChart>
      <c:catAx>
        <c:axId val="1417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Pebble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55950"/>
        <c:crosses val="autoZero"/>
        <c:auto val="1"/>
        <c:lblOffset val="100"/>
        <c:noMultiLvlLbl val="0"/>
      </c:catAx>
      <c:valAx>
        <c:axId val="3375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71905"/>
        <c:crossesAt val="1"/>
        <c:crossBetween val="between"/>
        <c:dispUnits/>
      </c:valAx>
      <c:catAx>
        <c:axId val="42622743"/>
        <c:scaling>
          <c:orientation val="minMax"/>
        </c:scaling>
        <c:axPos val="b"/>
        <c:delete val="1"/>
        <c:majorTickMark val="in"/>
        <c:minorTickMark val="none"/>
        <c:tickLblPos val="nextTo"/>
        <c:crossAx val="38975244"/>
        <c:crosses val="autoZero"/>
        <c:auto val="1"/>
        <c:lblOffset val="100"/>
        <c:noMultiLvlLbl val="0"/>
      </c:catAx>
      <c:valAx>
        <c:axId val="38975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227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'Group 2'!$B$18</c:f>
              <c:strCache>
                <c:ptCount val="1"/>
                <c:pt idx="0">
                  <c:v>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 2'!$B$7:$B$16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'Group 2'!$C$7:$C$16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9055517"/>
        <c:axId val="4845082"/>
      </c:scatterChart>
      <c:valAx>
        <c:axId val="905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5082"/>
        <c:crosses val="autoZero"/>
        <c:crossBetween val="midCat"/>
        <c:dispUnits/>
      </c:valAx>
      <c:valAx>
        <c:axId val="4845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55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123825</xdr:rowOff>
    </xdr:from>
    <xdr:to>
      <xdr:col>12</xdr:col>
      <xdr:colOff>219075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57625" y="3009900"/>
        <a:ext cx="5019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123825</xdr:rowOff>
    </xdr:from>
    <xdr:to>
      <xdr:col>12</xdr:col>
      <xdr:colOff>219075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57625" y="3009900"/>
        <a:ext cx="5019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19</xdr:row>
      <xdr:rowOff>142875</xdr:rowOff>
    </xdr:from>
    <xdr:to>
      <xdr:col>0</xdr:col>
      <xdr:colOff>1266825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3524250"/>
          <a:ext cx="9144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 pebble sizes of less than 4mm are denoted as 2mm here.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8</xdr:row>
      <xdr:rowOff>38100</xdr:rowOff>
    </xdr:from>
    <xdr:to>
      <xdr:col>11</xdr:col>
      <xdr:colOff>495300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305175" y="13525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M18" sqref="M18"/>
    </sheetView>
  </sheetViews>
  <sheetFormatPr defaultColWidth="9.140625" defaultRowHeight="12.75"/>
  <cols>
    <col min="1" max="1" width="23.00390625" style="37" customWidth="1"/>
    <col min="2" max="2" width="17.8515625" style="37" customWidth="1"/>
    <col min="3" max="4" width="8.00390625" style="37" customWidth="1"/>
    <col min="5" max="5" width="9.8515625" style="37" bestFit="1" customWidth="1"/>
    <col min="6" max="6" width="10.421875" style="37" bestFit="1" customWidth="1"/>
    <col min="7" max="7" width="9.28125" style="37" customWidth="1"/>
    <col min="8" max="9" width="8.00390625" style="37" customWidth="1"/>
    <col min="10" max="10" width="11.421875" style="37" customWidth="1"/>
    <col min="11" max="16384" width="8.00390625" style="37" customWidth="1"/>
  </cols>
  <sheetData>
    <row r="1" spans="1:2" ht="20.25">
      <c r="A1" s="36" t="s">
        <v>5</v>
      </c>
      <c r="B1" s="37" t="s">
        <v>6</v>
      </c>
    </row>
    <row r="3" ht="13.5" thickBot="1">
      <c r="A3" s="37" t="s">
        <v>7</v>
      </c>
    </row>
    <row r="4" spans="1:2" ht="13.5" thickBot="1">
      <c r="A4" s="38" t="s">
        <v>0</v>
      </c>
      <c r="B4" s="39" t="s">
        <v>1</v>
      </c>
    </row>
    <row r="5" spans="1:11" ht="13.5" thickBot="1">
      <c r="A5" s="38" t="s">
        <v>2</v>
      </c>
      <c r="B5" s="40">
        <v>38829</v>
      </c>
      <c r="J5" s="41" t="s">
        <v>8</v>
      </c>
      <c r="K5" s="42"/>
    </row>
    <row r="6" spans="1:11" ht="12.75">
      <c r="A6" s="38" t="s">
        <v>3</v>
      </c>
      <c r="B6" s="43" t="s">
        <v>9</v>
      </c>
      <c r="G6" s="44" t="s">
        <v>10</v>
      </c>
      <c r="H6" s="45" t="s">
        <v>11</v>
      </c>
      <c r="J6" s="46" t="s">
        <v>12</v>
      </c>
      <c r="K6" s="46">
        <f>C13-C14</f>
        <v>0.45943161863729776</v>
      </c>
    </row>
    <row r="7" spans="1:11" ht="13.5" thickBot="1">
      <c r="A7" s="38" t="s">
        <v>4</v>
      </c>
      <c r="B7" s="47">
        <v>1</v>
      </c>
      <c r="G7" s="48" t="s">
        <v>48</v>
      </c>
      <c r="H7" s="45">
        <v>10</v>
      </c>
      <c r="J7" s="49" t="s">
        <v>13</v>
      </c>
      <c r="K7" s="49">
        <f>C14-C15</f>
        <v>0.5405683813627022</v>
      </c>
    </row>
    <row r="8" spans="1:11" ht="12.75">
      <c r="A8" s="1"/>
      <c r="G8" s="50">
        <v>4</v>
      </c>
      <c r="H8" s="45">
        <v>1</v>
      </c>
      <c r="J8" s="49" t="s">
        <v>14</v>
      </c>
      <c r="K8" s="49">
        <f>0.015*B14^(1/6)</f>
        <v>0.022369522131196633</v>
      </c>
    </row>
    <row r="9" spans="1:8" ht="12.75">
      <c r="A9" s="2" t="s">
        <v>15</v>
      </c>
      <c r="G9" s="50">
        <v>5.6</v>
      </c>
      <c r="H9" s="45">
        <v>3</v>
      </c>
    </row>
    <row r="10" spans="1:8" ht="12.75">
      <c r="A10" s="51" t="s">
        <v>16</v>
      </c>
      <c r="B10" s="51" t="s">
        <v>17</v>
      </c>
      <c r="C10" s="51" t="s">
        <v>18</v>
      </c>
      <c r="F10" s="52"/>
      <c r="G10" s="50">
        <v>8</v>
      </c>
      <c r="H10" s="45">
        <v>21</v>
      </c>
    </row>
    <row r="11" spans="1:8" ht="12.75">
      <c r="A11" s="51">
        <v>100</v>
      </c>
      <c r="B11" s="51">
        <f aca="true" t="shared" si="0" ref="B11:C17">PERCENTILE(B$20:B$121,$A11/100)</f>
        <v>32</v>
      </c>
      <c r="C11" s="51">
        <f t="shared" si="0"/>
        <v>-1</v>
      </c>
      <c r="F11" s="38"/>
      <c r="G11" s="50">
        <v>11</v>
      </c>
      <c r="H11" s="45">
        <v>36</v>
      </c>
    </row>
    <row r="12" spans="1:8" ht="12.75">
      <c r="A12" s="51">
        <v>90</v>
      </c>
      <c r="B12" s="51">
        <f t="shared" si="0"/>
        <v>22</v>
      </c>
      <c r="C12" s="51">
        <f t="shared" si="0"/>
        <v>-2.0485426827170214</v>
      </c>
      <c r="F12" s="38"/>
      <c r="G12" s="50">
        <v>16</v>
      </c>
      <c r="H12" s="45">
        <v>17</v>
      </c>
    </row>
    <row r="13" spans="1:8" ht="12.75">
      <c r="A13" s="51">
        <v>84</v>
      </c>
      <c r="B13" s="51">
        <f t="shared" si="0"/>
        <v>16</v>
      </c>
      <c r="C13" s="51">
        <f t="shared" si="0"/>
        <v>-3</v>
      </c>
      <c r="F13" s="38"/>
      <c r="G13" s="50">
        <v>22</v>
      </c>
      <c r="H13" s="45">
        <v>11</v>
      </c>
    </row>
    <row r="14" spans="1:8" ht="12.75">
      <c r="A14" s="51">
        <v>50</v>
      </c>
      <c r="B14" s="51">
        <f t="shared" si="0"/>
        <v>11</v>
      </c>
      <c r="C14" s="51">
        <f t="shared" si="0"/>
        <v>-3.4594316186372978</v>
      </c>
      <c r="F14" s="38"/>
      <c r="G14" s="50">
        <v>32</v>
      </c>
      <c r="H14" s="45">
        <v>4</v>
      </c>
    </row>
    <row r="15" spans="1:8" ht="12.75">
      <c r="A15" s="51">
        <v>16</v>
      </c>
      <c r="B15" s="51">
        <f t="shared" si="0"/>
        <v>8</v>
      </c>
      <c r="C15" s="51">
        <f t="shared" si="0"/>
        <v>-4</v>
      </c>
      <c r="F15" s="38"/>
      <c r="G15" s="50">
        <v>45</v>
      </c>
      <c r="H15" s="45">
        <v>0</v>
      </c>
    </row>
    <row r="16" spans="1:8" ht="12.75">
      <c r="A16" s="51">
        <v>10</v>
      </c>
      <c r="B16" s="51">
        <f t="shared" si="0"/>
        <v>4.160000000000002</v>
      </c>
      <c r="C16" s="51">
        <f t="shared" si="0"/>
        <v>-4.459431618637297</v>
      </c>
      <c r="F16" s="38"/>
      <c r="G16" s="50">
        <v>64</v>
      </c>
      <c r="H16" s="45">
        <v>0</v>
      </c>
    </row>
    <row r="17" spans="1:3" ht="12.75">
      <c r="A17" s="51">
        <v>0</v>
      </c>
      <c r="B17" s="51">
        <f t="shared" si="0"/>
        <v>2</v>
      </c>
      <c r="C17" s="51">
        <f t="shared" si="0"/>
        <v>-5</v>
      </c>
    </row>
    <row r="18" ht="12.75">
      <c r="B18" s="1"/>
    </row>
    <row r="19" spans="2:19" ht="26.25" thickBot="1">
      <c r="B19" s="3" t="s">
        <v>19</v>
      </c>
      <c r="C19" s="3" t="s">
        <v>20</v>
      </c>
      <c r="D19" s="38"/>
      <c r="E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2.75">
      <c r="B20" s="4">
        <v>2</v>
      </c>
      <c r="C20" s="53">
        <f aca="true" t="shared" si="1" ref="C20:C51">-LOG(B20,2)</f>
        <v>-1</v>
      </c>
      <c r="D20" s="38"/>
      <c r="E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2.75">
      <c r="B21" s="5">
        <v>2</v>
      </c>
      <c r="C21" s="54">
        <f t="shared" si="1"/>
        <v>-1</v>
      </c>
      <c r="D21" s="38"/>
      <c r="E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12.75">
      <c r="B22" s="5">
        <v>2</v>
      </c>
      <c r="C22" s="54">
        <f t="shared" si="1"/>
        <v>-1</v>
      </c>
      <c r="D22" s="38"/>
      <c r="E22" s="38"/>
      <c r="H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12.75">
      <c r="B23" s="5">
        <v>2</v>
      </c>
      <c r="C23" s="54">
        <f t="shared" si="1"/>
        <v>-1</v>
      </c>
      <c r="D23" s="38"/>
      <c r="E23" s="38"/>
      <c r="H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ht="12.75">
      <c r="B24" s="5">
        <v>2</v>
      </c>
      <c r="C24" s="54">
        <f t="shared" si="1"/>
        <v>-1</v>
      </c>
      <c r="D24" s="38"/>
      <c r="E24" s="38"/>
      <c r="H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2:19" ht="12.75">
      <c r="B25" s="5">
        <v>2</v>
      </c>
      <c r="C25" s="54">
        <f t="shared" si="1"/>
        <v>-1</v>
      </c>
      <c r="D25" s="38"/>
      <c r="E25" s="38"/>
      <c r="H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ht="12.75">
      <c r="B26" s="5">
        <v>2</v>
      </c>
      <c r="C26" s="54">
        <f t="shared" si="1"/>
        <v>-1</v>
      </c>
      <c r="D26" s="38"/>
      <c r="E26" s="38"/>
      <c r="H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2:19" ht="12.75">
      <c r="B27" s="5">
        <v>2</v>
      </c>
      <c r="C27" s="54">
        <f t="shared" si="1"/>
        <v>-1</v>
      </c>
      <c r="D27" s="38"/>
      <c r="E27" s="38"/>
      <c r="H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2:19" ht="12.75">
      <c r="B28" s="5">
        <v>2</v>
      </c>
      <c r="C28" s="54">
        <f t="shared" si="1"/>
        <v>-1</v>
      </c>
      <c r="D28" s="38"/>
      <c r="E28" s="38"/>
      <c r="F28" s="45"/>
      <c r="G28" s="45"/>
      <c r="H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19" ht="12.75">
      <c r="B29" s="5">
        <v>2</v>
      </c>
      <c r="C29" s="54">
        <f t="shared" si="1"/>
        <v>-1</v>
      </c>
      <c r="D29" s="38"/>
      <c r="E29" s="38"/>
      <c r="F29" s="38"/>
      <c r="G29" s="38"/>
      <c r="H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ht="12.75">
      <c r="B30" s="5">
        <v>4</v>
      </c>
      <c r="C30" s="54">
        <f t="shared" si="1"/>
        <v>-2</v>
      </c>
      <c r="D30" s="38"/>
      <c r="E30" s="38"/>
      <c r="F30" s="38"/>
      <c r="G30" s="38"/>
      <c r="H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19" ht="12.75">
      <c r="B31" s="5">
        <v>5.6</v>
      </c>
      <c r="C31" s="54">
        <f t="shared" si="1"/>
        <v>-2.485426827170242</v>
      </c>
      <c r="D31" s="38"/>
      <c r="E31" s="38"/>
      <c r="F31" s="38"/>
      <c r="G31" s="38"/>
      <c r="H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ht="12.75">
      <c r="B32" s="5">
        <v>5.6</v>
      </c>
      <c r="C32" s="54">
        <f t="shared" si="1"/>
        <v>-2.485426827170242</v>
      </c>
      <c r="D32" s="38"/>
      <c r="E32" s="38"/>
      <c r="F32" s="38"/>
      <c r="G32" s="38"/>
      <c r="H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ht="12.75">
      <c r="B33" s="5">
        <v>5.6</v>
      </c>
      <c r="C33" s="54">
        <f t="shared" si="1"/>
        <v>-2.485426827170242</v>
      </c>
      <c r="D33" s="38"/>
      <c r="E33" s="38"/>
      <c r="F33" s="38"/>
      <c r="G33" s="38"/>
      <c r="H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ht="12.75">
      <c r="B34" s="5">
        <v>8</v>
      </c>
      <c r="C34" s="54">
        <f t="shared" si="1"/>
        <v>-3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ht="12.75">
      <c r="B35" s="5">
        <v>8</v>
      </c>
      <c r="C35" s="54">
        <f t="shared" si="1"/>
        <v>-3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ht="12.75">
      <c r="B36" s="5">
        <v>8</v>
      </c>
      <c r="C36" s="54">
        <f t="shared" si="1"/>
        <v>-3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ht="12.75">
      <c r="B37" s="5">
        <v>8</v>
      </c>
      <c r="C37" s="54">
        <f t="shared" si="1"/>
        <v>-3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ht="12.75">
      <c r="B38" s="5">
        <v>8</v>
      </c>
      <c r="C38" s="54">
        <f t="shared" si="1"/>
        <v>-3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ht="12.75">
      <c r="B39" s="5">
        <v>8</v>
      </c>
      <c r="C39" s="54">
        <f t="shared" si="1"/>
        <v>-3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ht="12.75">
      <c r="B40" s="5">
        <v>8</v>
      </c>
      <c r="C40" s="54">
        <f t="shared" si="1"/>
        <v>-3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ht="12.75">
      <c r="B41" s="5">
        <v>8</v>
      </c>
      <c r="C41" s="54">
        <f t="shared" si="1"/>
        <v>-3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ht="12.75">
      <c r="B42" s="5">
        <v>8</v>
      </c>
      <c r="C42" s="54">
        <f t="shared" si="1"/>
        <v>-3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ht="12.75">
      <c r="B43" s="5">
        <v>8</v>
      </c>
      <c r="C43" s="54">
        <f t="shared" si="1"/>
        <v>-3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ht="12.75">
      <c r="B44" s="5">
        <v>8</v>
      </c>
      <c r="C44" s="54">
        <f t="shared" si="1"/>
        <v>-3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ht="12.75">
      <c r="B45" s="5">
        <v>8</v>
      </c>
      <c r="C45" s="54">
        <f t="shared" si="1"/>
        <v>-3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ht="12.75">
      <c r="B46" s="5">
        <v>8</v>
      </c>
      <c r="C46" s="54">
        <f t="shared" si="1"/>
        <v>-3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ht="12.75">
      <c r="B47" s="5">
        <v>8</v>
      </c>
      <c r="C47" s="54">
        <f t="shared" si="1"/>
        <v>-3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ht="12.75">
      <c r="B48" s="5">
        <v>8</v>
      </c>
      <c r="C48" s="54">
        <f t="shared" si="1"/>
        <v>-3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ht="12.75">
      <c r="B49" s="5">
        <v>8</v>
      </c>
      <c r="C49" s="54">
        <f t="shared" si="1"/>
        <v>-3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ht="12.75">
      <c r="B50" s="5">
        <v>8</v>
      </c>
      <c r="C50" s="54">
        <f t="shared" si="1"/>
        <v>-3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ht="12.75">
      <c r="B51" s="5">
        <v>8</v>
      </c>
      <c r="C51" s="54">
        <f t="shared" si="1"/>
        <v>-3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ht="12.75">
      <c r="B52" s="5">
        <v>8</v>
      </c>
      <c r="C52" s="54">
        <f aca="true" t="shared" si="2" ref="C52:C83">-LOG(B52,2)</f>
        <v>-3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ht="12.75">
      <c r="B53" s="5">
        <v>8</v>
      </c>
      <c r="C53" s="54">
        <f t="shared" si="2"/>
        <v>-3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ht="12.75">
      <c r="B54" s="5">
        <v>8</v>
      </c>
      <c r="C54" s="54">
        <f t="shared" si="2"/>
        <v>-3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ht="12.75">
      <c r="B55" s="5">
        <v>11</v>
      </c>
      <c r="C55" s="54">
        <f t="shared" si="2"/>
        <v>-3.4594316186372978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ht="12.75">
      <c r="B56" s="5">
        <v>11</v>
      </c>
      <c r="C56" s="54">
        <f t="shared" si="2"/>
        <v>-3.4594316186372978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ht="12.75">
      <c r="B57" s="5">
        <v>11</v>
      </c>
      <c r="C57" s="54">
        <f t="shared" si="2"/>
        <v>-3.4594316186372978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ht="12.75">
      <c r="B58" s="5">
        <v>11</v>
      </c>
      <c r="C58" s="54">
        <f t="shared" si="2"/>
        <v>-3.4594316186372978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ht="12.75">
      <c r="B59" s="5">
        <v>11</v>
      </c>
      <c r="C59" s="54">
        <f t="shared" si="2"/>
        <v>-3.4594316186372978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ht="12.75">
      <c r="B60" s="5">
        <v>11</v>
      </c>
      <c r="C60" s="54">
        <f t="shared" si="2"/>
        <v>-3.4594316186372978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ht="12.75">
      <c r="B61" s="5">
        <v>11</v>
      </c>
      <c r="C61" s="54">
        <f t="shared" si="2"/>
        <v>-3.4594316186372978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ht="12.75">
      <c r="B62" s="5">
        <v>11</v>
      </c>
      <c r="C62" s="54">
        <f t="shared" si="2"/>
        <v>-3.4594316186372978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ht="12.75">
      <c r="B63" s="5">
        <v>11</v>
      </c>
      <c r="C63" s="54">
        <f t="shared" si="2"/>
        <v>-3.4594316186372978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ht="12.75">
      <c r="B64" s="5">
        <v>11</v>
      </c>
      <c r="C64" s="54">
        <f t="shared" si="2"/>
        <v>-3.4594316186372978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ht="12.75">
      <c r="B65" s="5">
        <v>11</v>
      </c>
      <c r="C65" s="54">
        <f t="shared" si="2"/>
        <v>-3.4594316186372978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ht="12.75">
      <c r="B66" s="5">
        <v>11</v>
      </c>
      <c r="C66" s="54">
        <f t="shared" si="2"/>
        <v>-3.4594316186372978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2.75">
      <c r="B67" s="5">
        <v>11</v>
      </c>
      <c r="C67" s="54">
        <f t="shared" si="2"/>
        <v>-3.4594316186372978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ht="12.75">
      <c r="B68" s="5">
        <v>11</v>
      </c>
      <c r="C68" s="54">
        <f t="shared" si="2"/>
        <v>-3.4594316186372978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ht="12.75">
      <c r="B69" s="5">
        <v>11</v>
      </c>
      <c r="C69" s="54">
        <f t="shared" si="2"/>
        <v>-3.4594316186372978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ht="12.75">
      <c r="B70" s="5">
        <v>11</v>
      </c>
      <c r="C70" s="54">
        <f t="shared" si="2"/>
        <v>-3.4594316186372978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ht="12.75">
      <c r="B71" s="5">
        <v>11</v>
      </c>
      <c r="C71" s="54">
        <f t="shared" si="2"/>
        <v>-3.4594316186372978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ht="12.75">
      <c r="B72" s="5">
        <v>11</v>
      </c>
      <c r="C72" s="54">
        <f t="shared" si="2"/>
        <v>-3.4594316186372978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ht="12.75">
      <c r="B73" s="5">
        <v>11</v>
      </c>
      <c r="C73" s="54">
        <f t="shared" si="2"/>
        <v>-3.4594316186372978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ht="12.75">
      <c r="B74" s="5">
        <v>11</v>
      </c>
      <c r="C74" s="54">
        <f t="shared" si="2"/>
        <v>-3.4594316186372978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ht="12.75">
      <c r="B75" s="5">
        <v>11</v>
      </c>
      <c r="C75" s="54">
        <f t="shared" si="2"/>
        <v>-3.4594316186372978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ht="12.75">
      <c r="B76" s="5">
        <v>11</v>
      </c>
      <c r="C76" s="54">
        <f t="shared" si="2"/>
        <v>-3.4594316186372978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ht="12.75">
      <c r="B77" s="5">
        <v>11</v>
      </c>
      <c r="C77" s="54">
        <f t="shared" si="2"/>
        <v>-3.4594316186372978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ht="12.75">
      <c r="B78" s="5">
        <v>11</v>
      </c>
      <c r="C78" s="54">
        <f t="shared" si="2"/>
        <v>-3.4594316186372978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ht="12.75">
      <c r="B79" s="5">
        <v>11</v>
      </c>
      <c r="C79" s="54">
        <f t="shared" si="2"/>
        <v>-3.4594316186372978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ht="12.75">
      <c r="B80" s="5">
        <v>11</v>
      </c>
      <c r="C80" s="54">
        <f t="shared" si="2"/>
        <v>-3.4594316186372978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ht="12.75">
      <c r="B81" s="5">
        <v>11</v>
      </c>
      <c r="C81" s="54">
        <f t="shared" si="2"/>
        <v>-3.4594316186372978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ht="12.75">
      <c r="B82" s="5">
        <v>11</v>
      </c>
      <c r="C82" s="54">
        <f t="shared" si="2"/>
        <v>-3.4594316186372978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ht="12.75">
      <c r="B83" s="5">
        <v>11</v>
      </c>
      <c r="C83" s="54">
        <f t="shared" si="2"/>
        <v>-3.4594316186372978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ht="12.75">
      <c r="B84" s="5">
        <v>11</v>
      </c>
      <c r="C84" s="54">
        <f aca="true" t="shared" si="3" ref="C84:C115">-LOG(B84,2)</f>
        <v>-3.4594316186372978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ht="12.75">
      <c r="B85" s="5">
        <v>11</v>
      </c>
      <c r="C85" s="54">
        <f t="shared" si="3"/>
        <v>-3.4594316186372978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ht="12.75">
      <c r="B86" s="5">
        <v>11</v>
      </c>
      <c r="C86" s="54">
        <f t="shared" si="3"/>
        <v>-3.4594316186372978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ht="12.75">
      <c r="B87" s="5">
        <v>11</v>
      </c>
      <c r="C87" s="54">
        <f t="shared" si="3"/>
        <v>-3.4594316186372978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ht="12.75">
      <c r="B88" s="5">
        <v>11</v>
      </c>
      <c r="C88" s="54">
        <f t="shared" si="3"/>
        <v>-3.4594316186372978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ht="12.75">
      <c r="B89" s="5">
        <v>11</v>
      </c>
      <c r="C89" s="54">
        <f t="shared" si="3"/>
        <v>-3.4594316186372978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ht="12.75">
      <c r="B90" s="5">
        <v>11</v>
      </c>
      <c r="C90" s="54">
        <f t="shared" si="3"/>
        <v>-3.4594316186372978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ht="12.75">
      <c r="B91" s="5">
        <v>16</v>
      </c>
      <c r="C91" s="54">
        <f t="shared" si="3"/>
        <v>-4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ht="12.75">
      <c r="B92" s="5">
        <v>16</v>
      </c>
      <c r="C92" s="54">
        <f t="shared" si="3"/>
        <v>-4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ht="12.75">
      <c r="B93" s="5">
        <v>16</v>
      </c>
      <c r="C93" s="54">
        <f t="shared" si="3"/>
        <v>-4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ht="12.75">
      <c r="B94" s="5">
        <v>16</v>
      </c>
      <c r="C94" s="54">
        <f t="shared" si="3"/>
        <v>-4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ht="12.75">
      <c r="B95" s="5">
        <v>16</v>
      </c>
      <c r="C95" s="54">
        <f t="shared" si="3"/>
        <v>-4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ht="12.75">
      <c r="B96" s="5">
        <v>16</v>
      </c>
      <c r="C96" s="54">
        <f t="shared" si="3"/>
        <v>-4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ht="12.75">
      <c r="B97" s="5">
        <v>16</v>
      </c>
      <c r="C97" s="54">
        <f t="shared" si="3"/>
        <v>-4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ht="12.75">
      <c r="B98" s="5">
        <v>16</v>
      </c>
      <c r="C98" s="54">
        <f t="shared" si="3"/>
        <v>-4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ht="12.75">
      <c r="B99" s="5">
        <v>16</v>
      </c>
      <c r="C99" s="54">
        <f t="shared" si="3"/>
        <v>-4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ht="12.75">
      <c r="B100" s="5">
        <v>16</v>
      </c>
      <c r="C100" s="54">
        <f t="shared" si="3"/>
        <v>-4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ht="12.75">
      <c r="B101" s="5">
        <v>16</v>
      </c>
      <c r="C101" s="54">
        <f t="shared" si="3"/>
        <v>-4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ht="12.75">
      <c r="B102" s="5">
        <v>16</v>
      </c>
      <c r="C102" s="54">
        <f t="shared" si="3"/>
        <v>-4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ht="12.75">
      <c r="B103" s="5">
        <v>16</v>
      </c>
      <c r="C103" s="54">
        <f t="shared" si="3"/>
        <v>-4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ht="12.75">
      <c r="B104" s="5">
        <v>16</v>
      </c>
      <c r="C104" s="54">
        <f t="shared" si="3"/>
        <v>-4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ht="12.75">
      <c r="B105" s="5">
        <v>16</v>
      </c>
      <c r="C105" s="54">
        <f t="shared" si="3"/>
        <v>-4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ht="12.75">
      <c r="B106" s="5">
        <v>16</v>
      </c>
      <c r="C106" s="54">
        <f t="shared" si="3"/>
        <v>-4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ht="12.75">
      <c r="B107" s="5">
        <v>22</v>
      </c>
      <c r="C107" s="54">
        <f t="shared" si="3"/>
        <v>-4.459431618637297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ht="12.75">
      <c r="B108" s="5">
        <v>22</v>
      </c>
      <c r="C108" s="54">
        <f t="shared" si="3"/>
        <v>-4.459431618637297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ht="12.75">
      <c r="B109" s="5">
        <v>22</v>
      </c>
      <c r="C109" s="54">
        <f t="shared" si="3"/>
        <v>-4.459431618637297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ht="12.75">
      <c r="B110" s="5">
        <v>22</v>
      </c>
      <c r="C110" s="54">
        <f t="shared" si="3"/>
        <v>-4.459431618637297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ht="12.75">
      <c r="B111" s="5">
        <v>22</v>
      </c>
      <c r="C111" s="54">
        <f t="shared" si="3"/>
        <v>-4.459431618637297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ht="12.75">
      <c r="B112" s="5">
        <v>22</v>
      </c>
      <c r="C112" s="54">
        <f t="shared" si="3"/>
        <v>-4.459431618637297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ht="12.75">
      <c r="B113" s="5">
        <v>22</v>
      </c>
      <c r="C113" s="54">
        <f t="shared" si="3"/>
        <v>-4.459431618637297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ht="12.75">
      <c r="B114" s="5">
        <v>22</v>
      </c>
      <c r="C114" s="54">
        <f t="shared" si="3"/>
        <v>-4.459431618637297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ht="12.75">
      <c r="B115" s="5">
        <v>22</v>
      </c>
      <c r="C115" s="54">
        <f t="shared" si="3"/>
        <v>-4.459431618637297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ht="12.75">
      <c r="B116" s="5">
        <v>22</v>
      </c>
      <c r="C116" s="54">
        <f aca="true" t="shared" si="4" ref="C116:C121">-LOG(B116,2)</f>
        <v>-4.459431618637297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ht="12.75">
      <c r="B117" s="5">
        <v>22</v>
      </c>
      <c r="C117" s="54">
        <f t="shared" si="4"/>
        <v>-4.459431618637297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ht="12.75">
      <c r="B118" s="5">
        <v>32</v>
      </c>
      <c r="C118" s="54">
        <f t="shared" si="4"/>
        <v>-5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ht="12.75">
      <c r="B119" s="5">
        <v>32</v>
      </c>
      <c r="C119" s="54">
        <f t="shared" si="4"/>
        <v>-5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>
      <c r="A120" s="1"/>
      <c r="B120" s="5">
        <v>32</v>
      </c>
      <c r="C120" s="54">
        <f t="shared" si="4"/>
        <v>-5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5" thickBot="1">
      <c r="A121" s="1"/>
      <c r="B121" s="6">
        <v>32</v>
      </c>
      <c r="C121" s="55">
        <f t="shared" si="4"/>
        <v>-5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>
      <c r="A122" s="38"/>
      <c r="B122" s="56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>
      <c r="A123" s="38"/>
      <c r="B123" s="56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>
      <c r="A124" s="38"/>
      <c r="B124" s="56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>
      <c r="A125" s="38"/>
      <c r="B125" s="56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>
      <c r="A126" s="38"/>
      <c r="B126" s="56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56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56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56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56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5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56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>
      <c r="A133" s="38"/>
      <c r="B133" s="5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>
      <c r="A134" s="38"/>
      <c r="B134" s="5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>
      <c r="A135" s="38"/>
      <c r="B135" s="56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>
      <c r="A136" s="38"/>
      <c r="B136" s="5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>
      <c r="A137" s="38"/>
      <c r="B137" s="56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>
      <c r="A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>
      <c r="A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>
      <c r="A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>
      <c r="A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>
      <c r="A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>
      <c r="A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>
      <c r="A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>
      <c r="A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>
      <c r="A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>
      <c r="A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D29" sqref="D29:D30"/>
    </sheetView>
  </sheetViews>
  <sheetFormatPr defaultColWidth="9.140625" defaultRowHeight="12.75"/>
  <cols>
    <col min="1" max="1" width="23.00390625" style="37" customWidth="1"/>
    <col min="2" max="2" width="17.8515625" style="37" customWidth="1"/>
    <col min="3" max="4" width="8.00390625" style="37" customWidth="1"/>
    <col min="5" max="5" width="9.8515625" style="37" bestFit="1" customWidth="1"/>
    <col min="6" max="6" width="10.421875" style="37" bestFit="1" customWidth="1"/>
    <col min="7" max="7" width="9.28125" style="37" customWidth="1"/>
    <col min="8" max="9" width="8.00390625" style="37" customWidth="1"/>
    <col min="10" max="10" width="11.421875" style="37" customWidth="1"/>
    <col min="11" max="16384" width="8.00390625" style="37" customWidth="1"/>
  </cols>
  <sheetData>
    <row r="1" spans="1:2" ht="20.25">
      <c r="A1" s="36" t="s">
        <v>5</v>
      </c>
      <c r="B1" s="37" t="s">
        <v>6</v>
      </c>
    </row>
    <row r="3" ht="13.5" thickBot="1">
      <c r="A3" s="37" t="s">
        <v>7</v>
      </c>
    </row>
    <row r="4" spans="1:2" ht="13.5" thickBot="1">
      <c r="A4" s="38" t="s">
        <v>0</v>
      </c>
      <c r="B4" s="39" t="s">
        <v>1</v>
      </c>
    </row>
    <row r="5" spans="1:11" ht="13.5" thickBot="1">
      <c r="A5" s="38" t="s">
        <v>2</v>
      </c>
      <c r="B5" s="40">
        <v>38829</v>
      </c>
      <c r="E5" s="38"/>
      <c r="F5" s="38"/>
      <c r="J5" s="41" t="s">
        <v>8</v>
      </c>
      <c r="K5" s="42"/>
    </row>
    <row r="6" spans="1:11" ht="12.75">
      <c r="A6" s="38" t="s">
        <v>3</v>
      </c>
      <c r="B6" s="43" t="s">
        <v>21</v>
      </c>
      <c r="E6" s="57"/>
      <c r="F6" s="57"/>
      <c r="G6" s="44" t="s">
        <v>10</v>
      </c>
      <c r="H6" s="58" t="s">
        <v>11</v>
      </c>
      <c r="J6" s="46" t="s">
        <v>12</v>
      </c>
      <c r="K6" s="46">
        <f>C13-C14</f>
        <v>0.5405683813627022</v>
      </c>
    </row>
    <row r="7" spans="1:11" ht="13.5" thickBot="1">
      <c r="A7" s="38" t="s">
        <v>4</v>
      </c>
      <c r="B7" s="47" t="s">
        <v>22</v>
      </c>
      <c r="E7" s="59"/>
      <c r="F7" s="60"/>
      <c r="G7" s="48" t="s">
        <v>48</v>
      </c>
      <c r="H7" s="61">
        <v>5</v>
      </c>
      <c r="J7" s="49" t="s">
        <v>13</v>
      </c>
      <c r="K7" s="49">
        <f>C14-C15</f>
        <v>1</v>
      </c>
    </row>
    <row r="8" spans="1:11" ht="12.75">
      <c r="A8" s="1"/>
      <c r="E8" s="59"/>
      <c r="F8" s="60"/>
      <c r="G8" s="50">
        <v>4</v>
      </c>
      <c r="H8" s="61">
        <v>1</v>
      </c>
      <c r="J8" s="49" t="s">
        <v>14</v>
      </c>
      <c r="K8" s="49">
        <f>0.015*B14^(1/6)</f>
        <v>0.02381101577952299</v>
      </c>
    </row>
    <row r="9" spans="1:8" ht="12.75">
      <c r="A9" s="2" t="s">
        <v>15</v>
      </c>
      <c r="E9" s="59"/>
      <c r="F9" s="60"/>
      <c r="G9" s="50">
        <v>5.6</v>
      </c>
      <c r="H9" s="61">
        <v>0</v>
      </c>
    </row>
    <row r="10" spans="1:8" ht="12.75">
      <c r="A10" s="51" t="s">
        <v>16</v>
      </c>
      <c r="B10" s="51" t="s">
        <v>17</v>
      </c>
      <c r="C10" s="51" t="s">
        <v>18</v>
      </c>
      <c r="E10" s="59"/>
      <c r="F10" s="60"/>
      <c r="G10" s="50">
        <v>8</v>
      </c>
      <c r="H10" s="61">
        <v>4</v>
      </c>
    </row>
    <row r="11" spans="1:8" ht="12.75">
      <c r="A11" s="51">
        <v>100</v>
      </c>
      <c r="B11" s="51">
        <f aca="true" t="shared" si="0" ref="B11:C17">PERCENTILE(B$19:B$120,$A11/100)</f>
        <v>64</v>
      </c>
      <c r="C11" s="51">
        <f t="shared" si="0"/>
        <v>-1</v>
      </c>
      <c r="E11" s="59"/>
      <c r="F11" s="60"/>
      <c r="G11" s="50">
        <v>11</v>
      </c>
      <c r="H11" s="61">
        <v>20</v>
      </c>
    </row>
    <row r="12" spans="1:8" ht="12.75">
      <c r="A12" s="51">
        <v>90</v>
      </c>
      <c r="B12" s="51">
        <f t="shared" si="0"/>
        <v>32</v>
      </c>
      <c r="C12" s="51">
        <f t="shared" si="0"/>
        <v>-3.4594316186372978</v>
      </c>
      <c r="E12" s="59"/>
      <c r="F12" s="60"/>
      <c r="G12" s="50">
        <v>16</v>
      </c>
      <c r="H12" s="61">
        <v>36</v>
      </c>
    </row>
    <row r="13" spans="1:8" ht="12.75">
      <c r="A13" s="51">
        <v>84</v>
      </c>
      <c r="B13" s="51">
        <f t="shared" si="0"/>
        <v>32</v>
      </c>
      <c r="C13" s="51">
        <f t="shared" si="0"/>
        <v>-3.4594316186372978</v>
      </c>
      <c r="E13" s="59"/>
      <c r="F13" s="60"/>
      <c r="G13" s="50">
        <v>22</v>
      </c>
      <c r="H13" s="61">
        <v>18</v>
      </c>
    </row>
    <row r="14" spans="1:8" ht="12.75">
      <c r="A14" s="51">
        <v>50</v>
      </c>
      <c r="B14" s="51">
        <f t="shared" si="0"/>
        <v>16</v>
      </c>
      <c r="C14" s="51">
        <f t="shared" si="0"/>
        <v>-4</v>
      </c>
      <c r="E14" s="59"/>
      <c r="F14" s="60"/>
      <c r="G14" s="50">
        <v>32</v>
      </c>
      <c r="H14" s="61">
        <v>13</v>
      </c>
    </row>
    <row r="15" spans="1:8" ht="12.75">
      <c r="A15" s="51">
        <v>16</v>
      </c>
      <c r="B15" s="51">
        <f t="shared" si="0"/>
        <v>11</v>
      </c>
      <c r="C15" s="51">
        <f t="shared" si="0"/>
        <v>-5</v>
      </c>
      <c r="E15" s="59"/>
      <c r="F15" s="60"/>
      <c r="G15" s="50">
        <v>45</v>
      </c>
      <c r="H15" s="61">
        <v>3</v>
      </c>
    </row>
    <row r="16" spans="1:8" ht="12.75">
      <c r="A16" s="51">
        <v>10</v>
      </c>
      <c r="B16" s="51">
        <f t="shared" si="0"/>
        <v>11</v>
      </c>
      <c r="C16" s="51">
        <f t="shared" si="0"/>
        <v>-5</v>
      </c>
      <c r="E16" s="59"/>
      <c r="F16" s="60"/>
      <c r="G16" s="50">
        <v>64</v>
      </c>
      <c r="H16" s="61">
        <v>1</v>
      </c>
    </row>
    <row r="17" spans="1:8" ht="12.75">
      <c r="A17" s="51">
        <v>0</v>
      </c>
      <c r="B17" s="51">
        <f t="shared" si="0"/>
        <v>2</v>
      </c>
      <c r="C17" s="51">
        <f t="shared" si="0"/>
        <v>-6</v>
      </c>
      <c r="G17" s="50">
        <v>90</v>
      </c>
      <c r="H17" s="61">
        <v>1</v>
      </c>
    </row>
    <row r="18" ht="12.75">
      <c r="B18" s="1"/>
    </row>
    <row r="19" spans="2:19" ht="26.25" thickBot="1">
      <c r="B19" s="3" t="s">
        <v>19</v>
      </c>
      <c r="C19" s="3" t="s">
        <v>20</v>
      </c>
      <c r="D19" s="38"/>
      <c r="E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2.75">
      <c r="B20" s="62">
        <v>2</v>
      </c>
      <c r="C20" s="63">
        <f aca="true" t="shared" si="1" ref="C20:C51">-LOG(B20,2)</f>
        <v>-1</v>
      </c>
      <c r="D20" s="38"/>
      <c r="E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2.75">
      <c r="B21" s="64">
        <v>2</v>
      </c>
      <c r="C21" s="65">
        <f t="shared" si="1"/>
        <v>-1</v>
      </c>
      <c r="D21" s="38"/>
      <c r="E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12.75">
      <c r="B22" s="64">
        <v>2</v>
      </c>
      <c r="C22" s="65">
        <f t="shared" si="1"/>
        <v>-1</v>
      </c>
      <c r="D22" s="38"/>
      <c r="E22" s="38"/>
      <c r="H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12.75">
      <c r="B23" s="64">
        <v>2</v>
      </c>
      <c r="C23" s="65">
        <f t="shared" si="1"/>
        <v>-1</v>
      </c>
      <c r="D23" s="38"/>
      <c r="E23" s="38"/>
      <c r="H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ht="12.75">
      <c r="B24" s="64">
        <v>2</v>
      </c>
      <c r="C24" s="65">
        <f t="shared" si="1"/>
        <v>-1</v>
      </c>
      <c r="D24" s="38"/>
      <c r="E24" s="38"/>
      <c r="H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2:19" ht="12.75">
      <c r="B25" s="64">
        <v>4</v>
      </c>
      <c r="C25" s="65">
        <f t="shared" si="1"/>
        <v>-2</v>
      </c>
      <c r="D25" s="38"/>
      <c r="E25" s="38"/>
      <c r="H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ht="12.75">
      <c r="B26" s="64">
        <v>8</v>
      </c>
      <c r="C26" s="65">
        <f t="shared" si="1"/>
        <v>-3</v>
      </c>
      <c r="D26" s="38"/>
      <c r="E26" s="38"/>
      <c r="H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2:19" ht="12.75">
      <c r="B27" s="64">
        <v>8</v>
      </c>
      <c r="C27" s="65">
        <f t="shared" si="1"/>
        <v>-3</v>
      </c>
      <c r="D27" s="38"/>
      <c r="E27" s="38"/>
      <c r="H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2:19" ht="12.75">
      <c r="B28" s="64">
        <v>8</v>
      </c>
      <c r="C28" s="65">
        <f t="shared" si="1"/>
        <v>-3</v>
      </c>
      <c r="D28" s="38"/>
      <c r="E28" s="38"/>
      <c r="F28" s="45"/>
      <c r="G28" s="45"/>
      <c r="H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19" ht="12.75">
      <c r="B29" s="64">
        <v>8</v>
      </c>
      <c r="C29" s="65">
        <f t="shared" si="1"/>
        <v>-3</v>
      </c>
      <c r="D29" s="38"/>
      <c r="E29" s="38"/>
      <c r="F29" s="38"/>
      <c r="G29" s="38"/>
      <c r="H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ht="12.75">
      <c r="B30" s="64">
        <v>11</v>
      </c>
      <c r="C30" s="65">
        <f t="shared" si="1"/>
        <v>-3.4594316186372978</v>
      </c>
      <c r="D30" s="38"/>
      <c r="E30" s="38"/>
      <c r="F30" s="38"/>
      <c r="G30" s="38"/>
      <c r="H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19" ht="12.75">
      <c r="B31" s="64">
        <v>11</v>
      </c>
      <c r="C31" s="65">
        <f t="shared" si="1"/>
        <v>-3.4594316186372978</v>
      </c>
      <c r="D31" s="38"/>
      <c r="E31" s="38"/>
      <c r="F31" s="38"/>
      <c r="G31" s="38"/>
      <c r="H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ht="12.75">
      <c r="B32" s="64">
        <v>11</v>
      </c>
      <c r="C32" s="65">
        <f t="shared" si="1"/>
        <v>-3.4594316186372978</v>
      </c>
      <c r="D32" s="38"/>
      <c r="E32" s="38"/>
      <c r="F32" s="38"/>
      <c r="G32" s="38"/>
      <c r="H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ht="12.75">
      <c r="B33" s="64">
        <v>11</v>
      </c>
      <c r="C33" s="65">
        <f t="shared" si="1"/>
        <v>-3.4594316186372978</v>
      </c>
      <c r="D33" s="38"/>
      <c r="E33" s="38"/>
      <c r="F33" s="38"/>
      <c r="G33" s="38"/>
      <c r="H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ht="12.75">
      <c r="B34" s="64">
        <v>11</v>
      </c>
      <c r="C34" s="65">
        <f t="shared" si="1"/>
        <v>-3.4594316186372978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ht="12.75">
      <c r="B35" s="64">
        <v>11</v>
      </c>
      <c r="C35" s="65">
        <f t="shared" si="1"/>
        <v>-3.4594316186372978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ht="12.75">
      <c r="B36" s="64">
        <v>11</v>
      </c>
      <c r="C36" s="65">
        <f t="shared" si="1"/>
        <v>-3.4594316186372978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ht="12.75">
      <c r="B37" s="64">
        <v>11</v>
      </c>
      <c r="C37" s="65">
        <f t="shared" si="1"/>
        <v>-3.4594316186372978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ht="12.75">
      <c r="B38" s="64">
        <v>11</v>
      </c>
      <c r="C38" s="65">
        <f t="shared" si="1"/>
        <v>-3.4594316186372978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ht="12.75">
      <c r="B39" s="64">
        <v>11</v>
      </c>
      <c r="C39" s="65">
        <f t="shared" si="1"/>
        <v>-3.4594316186372978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ht="12.75">
      <c r="B40" s="64">
        <v>11</v>
      </c>
      <c r="C40" s="65">
        <f t="shared" si="1"/>
        <v>-3.4594316186372978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ht="12.75">
      <c r="B41" s="64">
        <v>11</v>
      </c>
      <c r="C41" s="65">
        <f t="shared" si="1"/>
        <v>-3.4594316186372978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ht="12.75">
      <c r="B42" s="64">
        <v>11</v>
      </c>
      <c r="C42" s="65">
        <f t="shared" si="1"/>
        <v>-3.4594316186372978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ht="12.75">
      <c r="B43" s="64">
        <v>11</v>
      </c>
      <c r="C43" s="65">
        <f t="shared" si="1"/>
        <v>-3.4594316186372978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ht="12.75">
      <c r="B44" s="64">
        <v>11</v>
      </c>
      <c r="C44" s="65">
        <f t="shared" si="1"/>
        <v>-3.4594316186372978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ht="12.75">
      <c r="B45" s="64">
        <v>11</v>
      </c>
      <c r="C45" s="65">
        <f t="shared" si="1"/>
        <v>-3.4594316186372978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ht="12.75">
      <c r="B46" s="64">
        <v>11</v>
      </c>
      <c r="C46" s="65">
        <f t="shared" si="1"/>
        <v>-3.4594316186372978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ht="12.75">
      <c r="B47" s="64">
        <v>11</v>
      </c>
      <c r="C47" s="65">
        <f t="shared" si="1"/>
        <v>-3.4594316186372978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ht="12.75">
      <c r="B48" s="64">
        <v>11</v>
      </c>
      <c r="C48" s="65">
        <f t="shared" si="1"/>
        <v>-3.4594316186372978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ht="12.75">
      <c r="B49" s="64">
        <v>11</v>
      </c>
      <c r="C49" s="65">
        <f t="shared" si="1"/>
        <v>-3.4594316186372978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ht="12.75">
      <c r="B50" s="64">
        <v>16</v>
      </c>
      <c r="C50" s="65">
        <f t="shared" si="1"/>
        <v>-4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ht="12.75">
      <c r="B51" s="64">
        <v>16</v>
      </c>
      <c r="C51" s="65">
        <f t="shared" si="1"/>
        <v>-4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ht="12.75">
      <c r="B52" s="64">
        <v>16</v>
      </c>
      <c r="C52" s="65">
        <f aca="true" t="shared" si="2" ref="C52:C83">-LOG(B52,2)</f>
        <v>-4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ht="12.75">
      <c r="B53" s="64">
        <v>16</v>
      </c>
      <c r="C53" s="65">
        <f t="shared" si="2"/>
        <v>-4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ht="12.75">
      <c r="B54" s="64">
        <v>16</v>
      </c>
      <c r="C54" s="65">
        <f t="shared" si="2"/>
        <v>-4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ht="12.75">
      <c r="B55" s="64">
        <v>16</v>
      </c>
      <c r="C55" s="65">
        <f t="shared" si="2"/>
        <v>-4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ht="12.75">
      <c r="B56" s="64">
        <v>16</v>
      </c>
      <c r="C56" s="65">
        <f t="shared" si="2"/>
        <v>-4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ht="12.75">
      <c r="B57" s="64">
        <v>16</v>
      </c>
      <c r="C57" s="65">
        <f t="shared" si="2"/>
        <v>-4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ht="12.75">
      <c r="B58" s="64">
        <v>16</v>
      </c>
      <c r="C58" s="65">
        <f t="shared" si="2"/>
        <v>-4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ht="12.75">
      <c r="B59" s="64">
        <v>16</v>
      </c>
      <c r="C59" s="65">
        <f t="shared" si="2"/>
        <v>-4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ht="12.75">
      <c r="B60" s="64">
        <v>16</v>
      </c>
      <c r="C60" s="65">
        <f t="shared" si="2"/>
        <v>-4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ht="12.75">
      <c r="B61" s="64">
        <v>16</v>
      </c>
      <c r="C61" s="65">
        <f t="shared" si="2"/>
        <v>-4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ht="12.75">
      <c r="B62" s="64">
        <v>16</v>
      </c>
      <c r="C62" s="65">
        <f t="shared" si="2"/>
        <v>-4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ht="12.75">
      <c r="B63" s="64">
        <v>16</v>
      </c>
      <c r="C63" s="65">
        <f t="shared" si="2"/>
        <v>-4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ht="12.75">
      <c r="B64" s="64">
        <v>16</v>
      </c>
      <c r="C64" s="65">
        <f t="shared" si="2"/>
        <v>-4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ht="12.75">
      <c r="B65" s="64">
        <v>16</v>
      </c>
      <c r="C65" s="65">
        <f t="shared" si="2"/>
        <v>-4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ht="12.75">
      <c r="B66" s="64">
        <v>16</v>
      </c>
      <c r="C66" s="65">
        <f t="shared" si="2"/>
        <v>-4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2.75">
      <c r="B67" s="64">
        <v>16</v>
      </c>
      <c r="C67" s="65">
        <f t="shared" si="2"/>
        <v>-4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ht="12.75">
      <c r="B68" s="64">
        <v>16</v>
      </c>
      <c r="C68" s="65">
        <f t="shared" si="2"/>
        <v>-4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ht="12.75">
      <c r="B69" s="64">
        <v>16</v>
      </c>
      <c r="C69" s="65">
        <f t="shared" si="2"/>
        <v>-4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ht="12.75">
      <c r="B70" s="64">
        <v>16</v>
      </c>
      <c r="C70" s="65">
        <f t="shared" si="2"/>
        <v>-4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ht="12.75">
      <c r="B71" s="64">
        <v>16</v>
      </c>
      <c r="C71" s="65">
        <f t="shared" si="2"/>
        <v>-4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ht="12.75">
      <c r="B72" s="64">
        <v>16</v>
      </c>
      <c r="C72" s="65">
        <f t="shared" si="2"/>
        <v>-4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ht="12.75">
      <c r="B73" s="64">
        <v>16</v>
      </c>
      <c r="C73" s="65">
        <f t="shared" si="2"/>
        <v>-4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ht="12.75">
      <c r="B74" s="64">
        <v>16</v>
      </c>
      <c r="C74" s="65">
        <f t="shared" si="2"/>
        <v>-4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ht="12.75">
      <c r="B75" s="64">
        <v>16</v>
      </c>
      <c r="C75" s="65">
        <f t="shared" si="2"/>
        <v>-4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ht="12.75">
      <c r="B76" s="64">
        <v>16</v>
      </c>
      <c r="C76" s="65">
        <f t="shared" si="2"/>
        <v>-4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ht="12.75">
      <c r="B77" s="64">
        <v>16</v>
      </c>
      <c r="C77" s="65">
        <f t="shared" si="2"/>
        <v>-4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ht="12.75">
      <c r="B78" s="64">
        <v>16</v>
      </c>
      <c r="C78" s="65">
        <f t="shared" si="2"/>
        <v>-4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ht="12.75">
      <c r="B79" s="64">
        <v>16</v>
      </c>
      <c r="C79" s="65">
        <f t="shared" si="2"/>
        <v>-4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ht="12.75">
      <c r="B80" s="64">
        <v>16</v>
      </c>
      <c r="C80" s="65">
        <f t="shared" si="2"/>
        <v>-4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ht="12.75">
      <c r="B81" s="64">
        <v>16</v>
      </c>
      <c r="C81" s="65">
        <f t="shared" si="2"/>
        <v>-4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ht="12.75">
      <c r="B82" s="64">
        <v>16</v>
      </c>
      <c r="C82" s="65">
        <f t="shared" si="2"/>
        <v>-4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ht="12.75">
      <c r="B83" s="64">
        <v>16</v>
      </c>
      <c r="C83" s="65">
        <f t="shared" si="2"/>
        <v>-4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ht="12.75">
      <c r="B84" s="64">
        <v>16</v>
      </c>
      <c r="C84" s="65">
        <f aca="true" t="shared" si="3" ref="C84:C115">-LOG(B84,2)</f>
        <v>-4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ht="12.75">
      <c r="B85" s="64">
        <v>16</v>
      </c>
      <c r="C85" s="65">
        <f t="shared" si="3"/>
        <v>-4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ht="12.75">
      <c r="B86" s="64">
        <v>22</v>
      </c>
      <c r="C86" s="65">
        <f t="shared" si="3"/>
        <v>-4.459431618637297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ht="12.75">
      <c r="B87" s="64">
        <v>22</v>
      </c>
      <c r="C87" s="65">
        <f t="shared" si="3"/>
        <v>-4.459431618637297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ht="12.75">
      <c r="B88" s="64">
        <v>22</v>
      </c>
      <c r="C88" s="65">
        <f t="shared" si="3"/>
        <v>-4.459431618637297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ht="12.75">
      <c r="B89" s="64">
        <v>22</v>
      </c>
      <c r="C89" s="65">
        <f t="shared" si="3"/>
        <v>-4.459431618637297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ht="12.75">
      <c r="B90" s="64">
        <v>22</v>
      </c>
      <c r="C90" s="65">
        <f t="shared" si="3"/>
        <v>-4.459431618637297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ht="12.75">
      <c r="B91" s="64">
        <v>22</v>
      </c>
      <c r="C91" s="65">
        <f t="shared" si="3"/>
        <v>-4.459431618637297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ht="12.75">
      <c r="B92" s="64">
        <v>22</v>
      </c>
      <c r="C92" s="65">
        <f t="shared" si="3"/>
        <v>-4.459431618637297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ht="12.75">
      <c r="B93" s="64">
        <v>22</v>
      </c>
      <c r="C93" s="65">
        <f t="shared" si="3"/>
        <v>-4.459431618637297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ht="12.75">
      <c r="B94" s="64">
        <v>22</v>
      </c>
      <c r="C94" s="65">
        <f t="shared" si="3"/>
        <v>-4.459431618637297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ht="12.75">
      <c r="B95" s="64">
        <v>22</v>
      </c>
      <c r="C95" s="65">
        <f t="shared" si="3"/>
        <v>-4.459431618637297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ht="12.75">
      <c r="B96" s="64">
        <v>22</v>
      </c>
      <c r="C96" s="65">
        <f t="shared" si="3"/>
        <v>-4.459431618637297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ht="12.75">
      <c r="B97" s="64">
        <v>22</v>
      </c>
      <c r="C97" s="65">
        <f t="shared" si="3"/>
        <v>-4.459431618637297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ht="12.75">
      <c r="B98" s="64">
        <v>22</v>
      </c>
      <c r="C98" s="65">
        <f t="shared" si="3"/>
        <v>-4.459431618637297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ht="12.75">
      <c r="B99" s="64">
        <v>22</v>
      </c>
      <c r="C99" s="65">
        <f t="shared" si="3"/>
        <v>-4.459431618637297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ht="12.75">
      <c r="B100" s="64">
        <v>22</v>
      </c>
      <c r="C100" s="65">
        <f t="shared" si="3"/>
        <v>-4.459431618637297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ht="12.75">
      <c r="B101" s="64">
        <v>22</v>
      </c>
      <c r="C101" s="65">
        <f t="shared" si="3"/>
        <v>-4.459431618637297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ht="12.75">
      <c r="B102" s="64">
        <v>22</v>
      </c>
      <c r="C102" s="65">
        <f t="shared" si="3"/>
        <v>-4.459431618637297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ht="12.75">
      <c r="B103" s="64">
        <v>22</v>
      </c>
      <c r="C103" s="65">
        <f t="shared" si="3"/>
        <v>-4.459431618637297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ht="12.75">
      <c r="B104" s="64">
        <v>32</v>
      </c>
      <c r="C104" s="65">
        <f t="shared" si="3"/>
        <v>-5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ht="12.75">
      <c r="B105" s="64">
        <v>32</v>
      </c>
      <c r="C105" s="65">
        <f t="shared" si="3"/>
        <v>-5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ht="12.75">
      <c r="B106" s="64">
        <v>32</v>
      </c>
      <c r="C106" s="65">
        <f t="shared" si="3"/>
        <v>-5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ht="12.75">
      <c r="B107" s="64">
        <v>32</v>
      </c>
      <c r="C107" s="65">
        <f t="shared" si="3"/>
        <v>-5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ht="12.75">
      <c r="B108" s="64">
        <v>32</v>
      </c>
      <c r="C108" s="65">
        <f t="shared" si="3"/>
        <v>-5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ht="12.75">
      <c r="B109" s="64">
        <v>32</v>
      </c>
      <c r="C109" s="65">
        <f t="shared" si="3"/>
        <v>-5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ht="12.75">
      <c r="B110" s="64">
        <v>32</v>
      </c>
      <c r="C110" s="65">
        <f t="shared" si="3"/>
        <v>-5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ht="12.75">
      <c r="B111" s="64">
        <v>32</v>
      </c>
      <c r="C111" s="65">
        <f t="shared" si="3"/>
        <v>-5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ht="12.75">
      <c r="B112" s="64">
        <v>32</v>
      </c>
      <c r="C112" s="65">
        <f t="shared" si="3"/>
        <v>-5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ht="12.75">
      <c r="B113" s="64">
        <v>32</v>
      </c>
      <c r="C113" s="65">
        <f t="shared" si="3"/>
        <v>-5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ht="12.75">
      <c r="B114" s="64">
        <v>32</v>
      </c>
      <c r="C114" s="65">
        <f t="shared" si="3"/>
        <v>-5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ht="12.75">
      <c r="B115" s="64">
        <v>32</v>
      </c>
      <c r="C115" s="65">
        <f t="shared" si="3"/>
        <v>-5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ht="12.75">
      <c r="B116" s="64">
        <v>32</v>
      </c>
      <c r="C116" s="65">
        <f aca="true" t="shared" si="4" ref="C116:C121">-LOG(B116,2)</f>
        <v>-5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ht="12.75">
      <c r="B117" s="64">
        <v>45</v>
      </c>
      <c r="C117" s="65">
        <f t="shared" si="4"/>
        <v>-5.491853096329675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ht="12.75">
      <c r="B118" s="64">
        <v>45</v>
      </c>
      <c r="C118" s="65">
        <f t="shared" si="4"/>
        <v>-5.491853096329675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ht="12.75">
      <c r="B119" s="64">
        <v>45</v>
      </c>
      <c r="C119" s="65">
        <f t="shared" si="4"/>
        <v>-5.491853096329675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>
      <c r="A120" s="1"/>
      <c r="B120" s="64">
        <v>64</v>
      </c>
      <c r="C120" s="65">
        <f t="shared" si="4"/>
        <v>-6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5" thickBot="1">
      <c r="A121" s="1"/>
      <c r="B121" s="66">
        <v>90</v>
      </c>
      <c r="C121" s="67">
        <f t="shared" si="4"/>
        <v>-6.491853096329675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>
      <c r="A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>
      <c r="A123" s="38"/>
      <c r="B123" s="68"/>
      <c r="C123" s="69"/>
      <c r="D123" s="70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>
      <c r="A124" s="38"/>
      <c r="B124" s="68"/>
      <c r="C124" s="69"/>
      <c r="D124" s="70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>
      <c r="A125" s="38"/>
      <c r="B125" s="68"/>
      <c r="C125" s="69"/>
      <c r="D125" s="70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>
      <c r="A126" s="38"/>
      <c r="B126" s="68"/>
      <c r="C126" s="69"/>
      <c r="D126" s="70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68"/>
      <c r="C127" s="69"/>
      <c r="D127" s="70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69"/>
      <c r="C128" s="70"/>
      <c r="D128" s="70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56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56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5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56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>
      <c r="A133" s="38"/>
      <c r="B133" s="5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>
      <c r="A134" s="38"/>
      <c r="B134" s="5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>
      <c r="A135" s="38"/>
      <c r="B135" s="56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>
      <c r="A136" s="38"/>
      <c r="B136" s="5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>
      <c r="A137" s="38"/>
      <c r="B137" s="56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>
      <c r="A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>
      <c r="A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>
      <c r="A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>
      <c r="A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>
      <c r="A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>
      <c r="A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>
      <c r="A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>
      <c r="A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>
      <c r="A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>
      <c r="A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7" sqref="B7"/>
    </sheetView>
  </sheetViews>
  <sheetFormatPr defaultColWidth="9.140625" defaultRowHeight="12.75"/>
  <cols>
    <col min="2" max="2" width="20.7109375" style="0" bestFit="1" customWidth="1"/>
  </cols>
  <sheetData>
    <row r="1" ht="13.5" thickBot="1">
      <c r="A1" t="s">
        <v>34</v>
      </c>
    </row>
    <row r="2" spans="6:8" ht="13.5" thickBot="1">
      <c r="F2" s="33" t="s">
        <v>35</v>
      </c>
      <c r="H2" t="s">
        <v>36</v>
      </c>
    </row>
    <row r="3" ht="12.75">
      <c r="A3" t="s">
        <v>37</v>
      </c>
    </row>
    <row r="4" ht="12.75">
      <c r="H4" t="s">
        <v>38</v>
      </c>
    </row>
    <row r="5" ht="12.75">
      <c r="H5" t="s">
        <v>39</v>
      </c>
    </row>
    <row r="6" spans="2:3" ht="12.75">
      <c r="B6" t="s">
        <v>40</v>
      </c>
      <c r="C6" t="s">
        <v>41</v>
      </c>
    </row>
    <row r="7" spans="2:11" ht="12.75">
      <c r="B7" s="34">
        <v>4</v>
      </c>
      <c r="C7">
        <v>6</v>
      </c>
      <c r="H7" t="s">
        <v>42</v>
      </c>
      <c r="I7" t="s">
        <v>43</v>
      </c>
      <c r="J7" t="s">
        <v>44</v>
      </c>
      <c r="K7" t="s">
        <v>45</v>
      </c>
    </row>
    <row r="8" spans="2:3" ht="12.75">
      <c r="B8" s="35">
        <v>5.6</v>
      </c>
      <c r="C8">
        <v>7</v>
      </c>
    </row>
    <row r="9" spans="2:3" ht="12.75">
      <c r="B9" s="35">
        <v>8</v>
      </c>
      <c r="C9">
        <v>18</v>
      </c>
    </row>
    <row r="10" spans="2:3" ht="12.75">
      <c r="B10" s="35">
        <v>11</v>
      </c>
      <c r="C10">
        <v>38</v>
      </c>
    </row>
    <row r="11" spans="2:3" ht="12.75">
      <c r="B11" s="35">
        <v>16</v>
      </c>
      <c r="C11">
        <v>24</v>
      </c>
    </row>
    <row r="12" spans="2:3" ht="12.75">
      <c r="B12" s="35">
        <v>22</v>
      </c>
      <c r="C12">
        <v>7</v>
      </c>
    </row>
    <row r="13" spans="2:3" ht="12.75">
      <c r="B13" s="35">
        <v>32</v>
      </c>
      <c r="C13">
        <v>2</v>
      </c>
    </row>
    <row r="14" spans="2:3" ht="12.75">
      <c r="B14" s="35">
        <v>45</v>
      </c>
      <c r="C14">
        <v>1</v>
      </c>
    </row>
    <row r="15" ht="12.75">
      <c r="B15" s="35"/>
    </row>
    <row r="16" ht="12.75">
      <c r="B16" s="35"/>
    </row>
    <row r="18" spans="2:3" ht="12.75">
      <c r="B18" t="s">
        <v>46</v>
      </c>
      <c r="C18">
        <f>SUM(C7:C16)</f>
        <v>103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3"/>
  <sheetViews>
    <sheetView workbookViewId="0" topLeftCell="A1">
      <selection activeCell="E4" sqref="E4"/>
    </sheetView>
  </sheetViews>
  <sheetFormatPr defaultColWidth="9.140625" defaultRowHeight="12.75"/>
  <sheetData>
    <row r="1" spans="1:29" ht="20.25">
      <c r="A1" s="12" t="s">
        <v>23</v>
      </c>
      <c r="B1" s="13"/>
      <c r="C1" s="13"/>
      <c r="V1" s="13"/>
      <c r="W1" s="13"/>
      <c r="X1" s="13"/>
      <c r="Y1" s="13"/>
      <c r="Z1" s="13"/>
      <c r="AA1" s="13"/>
      <c r="AB1" s="13"/>
      <c r="AC1" s="13"/>
    </row>
    <row r="2" spans="22:29" ht="12.75">
      <c r="V2" s="13"/>
      <c r="W2" s="13"/>
      <c r="X2" s="13"/>
      <c r="Y2" s="13"/>
      <c r="Z2" s="13"/>
      <c r="AA2" s="13"/>
      <c r="AB2" s="13"/>
      <c r="AC2" s="13"/>
    </row>
    <row r="3" spans="1:29" ht="13.5" thickBot="1">
      <c r="A3" s="13"/>
      <c r="B3" s="13"/>
      <c r="C3" s="13"/>
      <c r="V3" s="13"/>
      <c r="W3" s="13"/>
      <c r="X3" s="13"/>
      <c r="Y3" s="13"/>
      <c r="Z3" s="13"/>
      <c r="AA3" s="13"/>
      <c r="AB3" s="13"/>
      <c r="AC3" s="13"/>
    </row>
    <row r="4" spans="1:29" ht="12.75">
      <c r="A4" s="14" t="s">
        <v>0</v>
      </c>
      <c r="B4" s="15" t="s">
        <v>28</v>
      </c>
      <c r="C4" s="13"/>
      <c r="E4" t="s">
        <v>47</v>
      </c>
      <c r="V4" s="13"/>
      <c r="W4" s="13"/>
      <c r="X4" s="13"/>
      <c r="Y4" s="13"/>
      <c r="Z4" s="13"/>
      <c r="AA4" s="13"/>
      <c r="AB4" s="13"/>
      <c r="AC4" s="13"/>
    </row>
    <row r="5" spans="1:29" ht="12.75">
      <c r="A5" s="14" t="s">
        <v>2</v>
      </c>
      <c r="B5" s="16">
        <v>38829</v>
      </c>
      <c r="C5" s="13"/>
      <c r="V5" s="13"/>
      <c r="W5" s="13"/>
      <c r="X5" s="13"/>
      <c r="Y5" s="13"/>
      <c r="Z5" s="13"/>
      <c r="AA5" s="13"/>
      <c r="AB5" s="13"/>
      <c r="AC5" s="13"/>
    </row>
    <row r="6" spans="1:29" ht="12.75">
      <c r="A6" s="14" t="s">
        <v>3</v>
      </c>
      <c r="B6" s="17"/>
      <c r="C6" s="13"/>
      <c r="E6" s="18"/>
      <c r="F6" s="18"/>
      <c r="G6" s="18"/>
      <c r="H6" s="18"/>
      <c r="V6" s="13"/>
      <c r="W6" s="13"/>
      <c r="X6" s="13"/>
      <c r="Y6" s="13"/>
      <c r="Z6" s="13"/>
      <c r="AA6" s="13"/>
      <c r="AB6" s="13"/>
      <c r="AC6" s="13"/>
    </row>
    <row r="7" spans="1:29" ht="13.5" thickBot="1">
      <c r="A7" s="14" t="s">
        <v>4</v>
      </c>
      <c r="B7" s="19">
        <v>3</v>
      </c>
      <c r="C7" s="13"/>
      <c r="E7" s="18"/>
      <c r="F7" s="18"/>
      <c r="G7" s="18"/>
      <c r="H7" s="18"/>
      <c r="V7" s="13"/>
      <c r="W7" s="13"/>
      <c r="X7" s="13"/>
      <c r="Y7" s="13"/>
      <c r="Z7" s="13"/>
      <c r="AA7" s="13"/>
      <c r="AB7" s="13"/>
      <c r="AC7" s="13"/>
    </row>
    <row r="8" spans="1:29" ht="12.75">
      <c r="A8" s="7"/>
      <c r="B8" s="13"/>
      <c r="C8" s="13"/>
      <c r="E8" s="18"/>
      <c r="F8" s="18"/>
      <c r="G8" s="18"/>
      <c r="H8" s="18"/>
      <c r="V8" s="13"/>
      <c r="W8" s="13"/>
      <c r="X8" s="13"/>
      <c r="Y8" s="13"/>
      <c r="Z8" s="13"/>
      <c r="AA8" s="13"/>
      <c r="AB8" s="13"/>
      <c r="AC8" s="13"/>
    </row>
    <row r="9" spans="1:29" ht="13.5" thickBot="1">
      <c r="A9" s="8" t="s">
        <v>15</v>
      </c>
      <c r="B9" s="13"/>
      <c r="C9" s="13"/>
      <c r="E9" s="18"/>
      <c r="F9" s="8" t="s">
        <v>15</v>
      </c>
      <c r="G9" s="13"/>
      <c r="H9" s="13"/>
      <c r="K9" s="20"/>
      <c r="L9" s="20"/>
      <c r="V9" s="13"/>
      <c r="W9" s="13"/>
      <c r="X9" s="13"/>
      <c r="Y9" s="13"/>
      <c r="Z9" s="13"/>
      <c r="AA9" s="13"/>
      <c r="AB9" s="13"/>
      <c r="AC9" s="13"/>
    </row>
    <row r="10" spans="1:29" ht="13.5" thickBot="1">
      <c r="A10" s="21" t="s">
        <v>16</v>
      </c>
      <c r="B10" s="21" t="s">
        <v>17</v>
      </c>
      <c r="C10" s="21" t="s">
        <v>18</v>
      </c>
      <c r="E10" s="18"/>
      <c r="F10" s="21" t="s">
        <v>16</v>
      </c>
      <c r="G10" s="21" t="s">
        <v>17</v>
      </c>
      <c r="H10" s="21" t="s">
        <v>18</v>
      </c>
      <c r="K10" s="20"/>
      <c r="L10" s="22"/>
      <c r="V10" s="13"/>
      <c r="W10" s="13"/>
      <c r="X10" s="13"/>
      <c r="Y10" s="13"/>
      <c r="Z10" s="13"/>
      <c r="AA10" s="13"/>
      <c r="AB10" s="13"/>
      <c r="AC10" s="13"/>
    </row>
    <row r="11" spans="1:29" ht="13.5" thickBot="1">
      <c r="A11" s="21">
        <v>100</v>
      </c>
      <c r="B11" s="21">
        <f aca="true" t="shared" si="0" ref="B11:C17">PERCENTILE(B$20:B$147,$A11/100)</f>
        <v>64</v>
      </c>
      <c r="C11" s="21">
        <f t="shared" si="0"/>
        <v>-2</v>
      </c>
      <c r="E11" s="18"/>
      <c r="F11" s="21">
        <v>100</v>
      </c>
      <c r="G11" s="21">
        <f aca="true" t="shared" si="1" ref="G11:H17">PERCENTILE(G$20:G$147,$A11/100)</f>
        <v>128</v>
      </c>
      <c r="H11" s="21">
        <f t="shared" si="1"/>
        <v>-2</v>
      </c>
      <c r="K11" s="20"/>
      <c r="L11" s="23"/>
      <c r="V11" s="13"/>
      <c r="W11" s="13"/>
      <c r="X11" s="13"/>
      <c r="Y11" s="13"/>
      <c r="Z11" s="13"/>
      <c r="AA11" s="13"/>
      <c r="AB11" s="13"/>
      <c r="AC11" s="13"/>
    </row>
    <row r="12" spans="1:29" ht="13.5" thickBot="1">
      <c r="A12" s="21">
        <v>90</v>
      </c>
      <c r="B12" s="21">
        <f t="shared" si="0"/>
        <v>32</v>
      </c>
      <c r="C12" s="21">
        <f t="shared" si="0"/>
        <v>-2</v>
      </c>
      <c r="E12" s="18"/>
      <c r="F12" s="21">
        <v>90</v>
      </c>
      <c r="G12" s="21">
        <f t="shared" si="1"/>
        <v>45</v>
      </c>
      <c r="H12" s="21">
        <f t="shared" si="1"/>
        <v>-2</v>
      </c>
      <c r="K12" s="20"/>
      <c r="L12" s="23"/>
      <c r="V12" s="13"/>
      <c r="W12" s="13"/>
      <c r="X12" s="13"/>
      <c r="Y12" s="13"/>
      <c r="Z12" s="13"/>
      <c r="AA12" s="13"/>
      <c r="AB12" s="13"/>
      <c r="AC12" s="13"/>
    </row>
    <row r="13" spans="1:29" ht="13.5" thickBot="1">
      <c r="A13" s="21">
        <v>84</v>
      </c>
      <c r="B13" s="21">
        <f t="shared" si="0"/>
        <v>32</v>
      </c>
      <c r="C13" s="21">
        <f t="shared" si="0"/>
        <v>-2.584962500721156</v>
      </c>
      <c r="E13" s="18"/>
      <c r="F13" s="21">
        <v>84</v>
      </c>
      <c r="G13" s="21">
        <f t="shared" si="1"/>
        <v>45</v>
      </c>
      <c r="H13" s="21">
        <f t="shared" si="1"/>
        <v>-4</v>
      </c>
      <c r="K13" s="20"/>
      <c r="L13" s="23"/>
      <c r="V13" s="13"/>
      <c r="W13" s="13"/>
      <c r="X13" s="13"/>
      <c r="Y13" s="13"/>
      <c r="Z13" s="13"/>
      <c r="AA13" s="13"/>
      <c r="AB13" s="13"/>
      <c r="AC13" s="13"/>
    </row>
    <row r="14" spans="1:29" ht="13.5" thickBot="1">
      <c r="A14" s="21">
        <v>50</v>
      </c>
      <c r="B14" s="21">
        <f t="shared" si="0"/>
        <v>22</v>
      </c>
      <c r="C14" s="21">
        <f t="shared" si="0"/>
        <v>-4.459431618637297</v>
      </c>
      <c r="F14" s="21">
        <v>50</v>
      </c>
      <c r="G14" s="21">
        <f t="shared" si="1"/>
        <v>22</v>
      </c>
      <c r="H14" s="21">
        <f t="shared" si="1"/>
        <v>-4.459431618637297</v>
      </c>
      <c r="K14" s="20"/>
      <c r="L14" s="23"/>
      <c r="V14" s="13"/>
      <c r="W14" s="13"/>
      <c r="X14" s="13"/>
      <c r="Y14" s="13"/>
      <c r="Z14" s="13"/>
      <c r="AA14" s="13"/>
      <c r="AB14" s="13"/>
      <c r="AC14" s="13"/>
    </row>
    <row r="15" spans="1:29" ht="13.5" thickBot="1">
      <c r="A15" s="21">
        <v>16</v>
      </c>
      <c r="B15" s="21">
        <f t="shared" si="0"/>
        <v>6</v>
      </c>
      <c r="C15" s="21">
        <f t="shared" si="0"/>
        <v>-5</v>
      </c>
      <c r="F15" s="21">
        <v>16</v>
      </c>
      <c r="G15" s="21">
        <f t="shared" si="1"/>
        <v>16</v>
      </c>
      <c r="H15" s="21">
        <f t="shared" si="1"/>
        <v>-5.491853096329675</v>
      </c>
      <c r="K15" s="20"/>
      <c r="L15" s="23"/>
      <c r="V15" s="13"/>
      <c r="W15" s="13"/>
      <c r="X15" s="13"/>
      <c r="Y15" s="13"/>
      <c r="Z15" s="13"/>
      <c r="AA15" s="13"/>
      <c r="AB15" s="13"/>
      <c r="AC15" s="13"/>
    </row>
    <row r="16" spans="1:29" ht="13.5" thickBot="1">
      <c r="A16" s="21">
        <v>10</v>
      </c>
      <c r="B16" s="21">
        <f t="shared" si="0"/>
        <v>4</v>
      </c>
      <c r="C16" s="21">
        <f t="shared" si="0"/>
        <v>-5</v>
      </c>
      <c r="F16" s="21">
        <v>10</v>
      </c>
      <c r="G16" s="21">
        <f t="shared" si="1"/>
        <v>4</v>
      </c>
      <c r="H16" s="21">
        <f t="shared" si="1"/>
        <v>-5.491853096329675</v>
      </c>
      <c r="K16" s="20"/>
      <c r="L16" s="23"/>
      <c r="V16" s="13"/>
      <c r="W16" s="13"/>
      <c r="X16" s="13"/>
      <c r="Y16" s="13"/>
      <c r="Z16" s="13"/>
      <c r="AA16" s="13"/>
      <c r="AB16" s="13"/>
      <c r="AC16" s="13"/>
    </row>
    <row r="17" spans="1:29" ht="13.5" thickBot="1">
      <c r="A17" s="21">
        <v>0</v>
      </c>
      <c r="B17" s="21">
        <f t="shared" si="0"/>
        <v>4</v>
      </c>
      <c r="C17" s="21">
        <f t="shared" si="0"/>
        <v>-6</v>
      </c>
      <c r="F17" s="21">
        <v>0</v>
      </c>
      <c r="G17" s="21">
        <f t="shared" si="1"/>
        <v>4</v>
      </c>
      <c r="H17" s="21">
        <f t="shared" si="1"/>
        <v>-7</v>
      </c>
      <c r="I17" s="13"/>
      <c r="J17" s="13"/>
      <c r="K17" s="20"/>
      <c r="L17" s="2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3.5" thickBot="1">
      <c r="A18" s="13"/>
      <c r="B18" s="7"/>
      <c r="C18" s="13"/>
      <c r="D18" s="13"/>
      <c r="E18" s="13"/>
      <c r="F18" s="13"/>
      <c r="G18" s="7"/>
      <c r="H18" s="13"/>
      <c r="I18" s="13"/>
      <c r="J18" s="13"/>
      <c r="K18" s="20"/>
      <c r="L18" s="2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64.5" thickBot="1">
      <c r="A19" s="13"/>
      <c r="B19" s="24" t="s">
        <v>19</v>
      </c>
      <c r="C19" s="24" t="s">
        <v>20</v>
      </c>
      <c r="D19" s="14"/>
      <c r="E19" s="14"/>
      <c r="F19" s="13"/>
      <c r="G19" s="24" t="s">
        <v>19</v>
      </c>
      <c r="H19" s="24" t="s">
        <v>20</v>
      </c>
      <c r="I19" s="14"/>
      <c r="J19" s="14"/>
      <c r="K19" s="20"/>
      <c r="L19" s="23"/>
      <c r="M19" s="14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3"/>
      <c r="Y19" s="13"/>
      <c r="Z19" s="13"/>
      <c r="AA19" s="13"/>
      <c r="AB19" s="13"/>
      <c r="AC19" s="13"/>
    </row>
    <row r="20" spans="1:29" ht="13.5" thickBot="1">
      <c r="A20" s="13"/>
      <c r="B20" s="25">
        <v>4</v>
      </c>
      <c r="C20" s="26">
        <f aca="true" t="shared" si="2" ref="C20:C51">-LOG(B20,2)</f>
        <v>-2</v>
      </c>
      <c r="D20" s="14"/>
      <c r="E20" s="14"/>
      <c r="F20" s="13"/>
      <c r="G20" s="25">
        <v>4</v>
      </c>
      <c r="H20" s="26">
        <f aca="true" t="shared" si="3" ref="H20:H51">-LOG(G20,2)</f>
        <v>-2</v>
      </c>
      <c r="I20" s="27"/>
      <c r="J20" s="27"/>
      <c r="K20" s="20"/>
      <c r="L20" s="23"/>
      <c r="M20" s="14"/>
      <c r="N20" s="14"/>
      <c r="O20" s="14"/>
      <c r="P20" s="14"/>
      <c r="Q20" s="14"/>
      <c r="R20" s="14"/>
      <c r="S20" s="14"/>
      <c r="T20" s="14"/>
      <c r="U20" s="14"/>
      <c r="V20" s="13"/>
      <c r="W20" s="13"/>
      <c r="X20" s="13"/>
      <c r="Y20" s="13"/>
      <c r="Z20" s="13"/>
      <c r="AA20" s="13"/>
      <c r="AB20" s="13"/>
      <c r="AC20" s="13"/>
    </row>
    <row r="21" spans="1:29" ht="13.5" thickBot="1">
      <c r="A21" s="13"/>
      <c r="B21" s="25">
        <v>4</v>
      </c>
      <c r="C21" s="26">
        <f t="shared" si="2"/>
        <v>-2</v>
      </c>
      <c r="D21" s="14"/>
      <c r="E21" s="14"/>
      <c r="F21" s="13"/>
      <c r="G21" s="25">
        <v>4</v>
      </c>
      <c r="H21" s="26">
        <f t="shared" si="3"/>
        <v>-2</v>
      </c>
      <c r="I21" s="14"/>
      <c r="J21" s="14"/>
      <c r="K21" s="20"/>
      <c r="L21" s="23"/>
      <c r="M21" s="14"/>
      <c r="N21" s="14"/>
      <c r="O21" s="14"/>
      <c r="P21" s="14"/>
      <c r="Q21" s="14"/>
      <c r="R21" s="14"/>
      <c r="S21" s="14"/>
      <c r="T21" s="14"/>
      <c r="U21" s="14"/>
      <c r="V21" s="13"/>
      <c r="W21" s="13"/>
      <c r="X21" s="13"/>
      <c r="Y21" s="13"/>
      <c r="Z21" s="13"/>
      <c r="AA21" s="13"/>
      <c r="AB21" s="13"/>
      <c r="AC21" s="13"/>
    </row>
    <row r="22" spans="1:29" ht="13.5" thickBot="1">
      <c r="A22" s="13"/>
      <c r="B22" s="25">
        <v>4</v>
      </c>
      <c r="C22" s="26">
        <f t="shared" si="2"/>
        <v>-2</v>
      </c>
      <c r="D22" s="14"/>
      <c r="E22" s="14"/>
      <c r="F22" s="13"/>
      <c r="G22" s="25">
        <v>4</v>
      </c>
      <c r="H22" s="26">
        <f t="shared" si="3"/>
        <v>-2</v>
      </c>
      <c r="I22" s="14"/>
      <c r="J22" s="14"/>
      <c r="K22" s="20"/>
      <c r="L22" s="23"/>
      <c r="M22" s="14"/>
      <c r="N22" s="14"/>
      <c r="O22" s="14"/>
      <c r="P22" s="14"/>
      <c r="Q22" s="14"/>
      <c r="R22" s="14"/>
      <c r="S22" s="14"/>
      <c r="T22" s="14"/>
      <c r="U22" s="14"/>
      <c r="V22" s="13"/>
      <c r="W22" s="13"/>
      <c r="X22" s="13"/>
      <c r="Y22" s="13"/>
      <c r="Z22" s="13"/>
      <c r="AA22" s="13"/>
      <c r="AB22" s="13"/>
      <c r="AC22" s="13"/>
    </row>
    <row r="23" spans="1:29" ht="13.5" thickBot="1">
      <c r="A23" s="13"/>
      <c r="B23" s="25">
        <v>4</v>
      </c>
      <c r="C23" s="26">
        <f t="shared" si="2"/>
        <v>-2</v>
      </c>
      <c r="D23" s="14"/>
      <c r="E23" s="14"/>
      <c r="F23" s="13"/>
      <c r="G23" s="25">
        <v>4</v>
      </c>
      <c r="H23" s="26">
        <f t="shared" si="3"/>
        <v>-2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/>
      <c r="W23" s="13"/>
      <c r="X23" s="13"/>
      <c r="Y23" s="13"/>
      <c r="Z23" s="13"/>
      <c r="AA23" s="13"/>
      <c r="AB23" s="13"/>
      <c r="AC23" s="13"/>
    </row>
    <row r="24" spans="1:29" ht="13.5" thickBot="1">
      <c r="A24" s="13"/>
      <c r="B24" s="25">
        <v>4</v>
      </c>
      <c r="C24" s="26">
        <f t="shared" si="2"/>
        <v>-2</v>
      </c>
      <c r="D24" s="14"/>
      <c r="E24" s="14"/>
      <c r="F24" s="13"/>
      <c r="G24" s="25">
        <v>4</v>
      </c>
      <c r="H24" s="26">
        <f t="shared" si="3"/>
        <v>-2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</row>
    <row r="25" spans="1:29" ht="13.5" thickBot="1">
      <c r="A25" s="13"/>
      <c r="B25" s="25">
        <v>4</v>
      </c>
      <c r="C25" s="26">
        <f t="shared" si="2"/>
        <v>-2</v>
      </c>
      <c r="D25" s="14"/>
      <c r="E25" s="14"/>
      <c r="F25" s="13"/>
      <c r="G25" s="25">
        <v>4</v>
      </c>
      <c r="H25" s="26">
        <f t="shared" si="3"/>
        <v>-2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</row>
    <row r="26" spans="1:29" ht="13.5" thickBot="1">
      <c r="A26" s="13"/>
      <c r="B26" s="25">
        <v>4</v>
      </c>
      <c r="C26" s="26">
        <f t="shared" si="2"/>
        <v>-2</v>
      </c>
      <c r="D26" s="14"/>
      <c r="E26" s="14"/>
      <c r="F26" s="13"/>
      <c r="G26" s="25">
        <v>4</v>
      </c>
      <c r="H26" s="26">
        <f t="shared" si="3"/>
        <v>-2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/>
      <c r="W26" s="13"/>
      <c r="X26" s="13"/>
      <c r="Y26" s="13"/>
      <c r="Z26" s="13"/>
      <c r="AA26" s="13"/>
      <c r="AB26" s="13"/>
      <c r="AC26" s="13"/>
    </row>
    <row r="27" spans="1:29" ht="13.5" thickBot="1">
      <c r="A27" s="13"/>
      <c r="B27" s="25">
        <v>4</v>
      </c>
      <c r="C27" s="26">
        <f t="shared" si="2"/>
        <v>-2</v>
      </c>
      <c r="D27" s="14"/>
      <c r="E27" s="14"/>
      <c r="F27" s="13"/>
      <c r="G27" s="25">
        <v>4</v>
      </c>
      <c r="H27" s="26">
        <f t="shared" si="3"/>
        <v>-2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3"/>
      <c r="W27" s="13"/>
      <c r="X27" s="13"/>
      <c r="Y27" s="13"/>
      <c r="Z27" s="13"/>
      <c r="AA27" s="13"/>
      <c r="AB27" s="13"/>
      <c r="AC27" s="13"/>
    </row>
    <row r="28" spans="1:29" ht="13.5" thickBot="1">
      <c r="A28" s="13"/>
      <c r="B28" s="25">
        <v>4</v>
      </c>
      <c r="C28" s="26">
        <f t="shared" si="2"/>
        <v>-2</v>
      </c>
      <c r="D28" s="14"/>
      <c r="E28" s="14"/>
      <c r="F28" s="13"/>
      <c r="G28" s="25">
        <v>4</v>
      </c>
      <c r="H28" s="26">
        <f t="shared" si="3"/>
        <v>-2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3"/>
      <c r="W28" s="13"/>
      <c r="X28" s="13"/>
      <c r="Y28" s="13"/>
      <c r="Z28" s="13"/>
      <c r="AA28" s="13"/>
      <c r="AB28" s="13"/>
      <c r="AC28" s="13"/>
    </row>
    <row r="29" spans="1:29" ht="13.5" thickBot="1">
      <c r="A29" s="13"/>
      <c r="B29" s="25">
        <v>4</v>
      </c>
      <c r="C29" s="26">
        <f t="shared" si="2"/>
        <v>-2</v>
      </c>
      <c r="D29" s="14"/>
      <c r="E29" s="14"/>
      <c r="F29" s="13"/>
      <c r="G29" s="25">
        <v>4</v>
      </c>
      <c r="H29" s="26">
        <f t="shared" si="3"/>
        <v>-2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3"/>
      <c r="W29" s="13"/>
      <c r="X29" s="13"/>
      <c r="Y29" s="13"/>
      <c r="Z29" s="13"/>
      <c r="AA29" s="13"/>
      <c r="AB29" s="13"/>
      <c r="AC29" s="13"/>
    </row>
    <row r="30" spans="1:29" ht="13.5" thickBot="1">
      <c r="A30" s="13"/>
      <c r="B30" s="25">
        <v>4</v>
      </c>
      <c r="C30" s="26">
        <f t="shared" si="2"/>
        <v>-2</v>
      </c>
      <c r="D30" s="14"/>
      <c r="E30" s="14"/>
      <c r="F30" s="13"/>
      <c r="G30" s="25">
        <v>4</v>
      </c>
      <c r="H30" s="26">
        <f t="shared" si="3"/>
        <v>-2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/>
      <c r="W30" s="13"/>
      <c r="X30" s="13"/>
      <c r="Y30" s="13"/>
      <c r="Z30" s="13"/>
      <c r="AA30" s="13"/>
      <c r="AB30" s="13"/>
      <c r="AC30" s="13"/>
    </row>
    <row r="31" spans="1:29" ht="13.5" thickBot="1">
      <c r="A31" s="13"/>
      <c r="B31" s="25">
        <v>4</v>
      </c>
      <c r="C31" s="26">
        <f t="shared" si="2"/>
        <v>-2</v>
      </c>
      <c r="D31" s="14"/>
      <c r="E31" s="14"/>
      <c r="F31" s="13"/>
      <c r="G31" s="25">
        <v>16</v>
      </c>
      <c r="H31" s="26">
        <f t="shared" si="3"/>
        <v>-4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3"/>
      <c r="W31" s="13"/>
      <c r="X31" s="13"/>
      <c r="Y31" s="13"/>
      <c r="Z31" s="13"/>
      <c r="AA31" s="13"/>
      <c r="AB31" s="13"/>
      <c r="AC31" s="13"/>
    </row>
    <row r="32" spans="1:29" ht="13.5" thickBot="1">
      <c r="A32" s="13"/>
      <c r="B32" s="25">
        <v>4</v>
      </c>
      <c r="C32" s="26">
        <f t="shared" si="2"/>
        <v>-2</v>
      </c>
      <c r="D32" s="14"/>
      <c r="E32" s="14"/>
      <c r="F32" s="13"/>
      <c r="G32" s="25">
        <v>16</v>
      </c>
      <c r="H32" s="26">
        <f t="shared" si="3"/>
        <v>-4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3"/>
      <c r="W32" s="13"/>
      <c r="X32" s="13"/>
      <c r="Y32" s="13"/>
      <c r="Z32" s="13"/>
      <c r="AA32" s="13"/>
      <c r="AB32" s="13"/>
      <c r="AC32" s="13"/>
    </row>
    <row r="33" spans="1:29" ht="13.5" thickBot="1">
      <c r="A33" s="13"/>
      <c r="B33" s="25">
        <v>4</v>
      </c>
      <c r="C33" s="26">
        <f t="shared" si="2"/>
        <v>-2</v>
      </c>
      <c r="D33" s="14"/>
      <c r="E33" s="14"/>
      <c r="F33" s="13"/>
      <c r="G33" s="25">
        <v>16</v>
      </c>
      <c r="H33" s="26">
        <f t="shared" si="3"/>
        <v>-4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3"/>
      <c r="W33" s="13"/>
      <c r="X33" s="13"/>
      <c r="Y33" s="13"/>
      <c r="Z33" s="13"/>
      <c r="AA33" s="13"/>
      <c r="AB33" s="13"/>
      <c r="AC33" s="13"/>
    </row>
    <row r="34" spans="1:29" ht="13.5" thickBot="1">
      <c r="A34" s="13"/>
      <c r="B34" s="25">
        <v>4</v>
      </c>
      <c r="C34" s="26">
        <f t="shared" si="2"/>
        <v>-2</v>
      </c>
      <c r="D34" s="14"/>
      <c r="E34" s="14"/>
      <c r="F34" s="13"/>
      <c r="G34" s="25">
        <v>16</v>
      </c>
      <c r="H34" s="26">
        <f t="shared" si="3"/>
        <v>-4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3"/>
      <c r="W34" s="13"/>
      <c r="X34" s="13"/>
      <c r="Y34" s="13"/>
      <c r="Z34" s="13"/>
      <c r="AA34" s="13"/>
      <c r="AB34" s="13"/>
      <c r="AC34" s="13"/>
    </row>
    <row r="35" spans="1:29" ht="13.5" thickBot="1">
      <c r="A35" s="13"/>
      <c r="B35" s="25">
        <v>4</v>
      </c>
      <c r="C35" s="26">
        <f t="shared" si="2"/>
        <v>-2</v>
      </c>
      <c r="D35" s="14"/>
      <c r="E35" s="14"/>
      <c r="F35" s="13"/>
      <c r="G35" s="25">
        <v>16</v>
      </c>
      <c r="H35" s="26">
        <f t="shared" si="3"/>
        <v>-4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3"/>
      <c r="W35" s="13"/>
      <c r="X35" s="13"/>
      <c r="Y35" s="13"/>
      <c r="Z35" s="13"/>
      <c r="AA35" s="13"/>
      <c r="AB35" s="13"/>
      <c r="AC35" s="13"/>
    </row>
    <row r="36" spans="1:29" ht="13.5" thickBot="1">
      <c r="A36" s="13"/>
      <c r="B36" s="25">
        <v>6</v>
      </c>
      <c r="C36" s="26">
        <f t="shared" si="2"/>
        <v>-2.584962500721156</v>
      </c>
      <c r="D36" s="14"/>
      <c r="E36" s="14"/>
      <c r="F36" s="13"/>
      <c r="G36" s="25">
        <v>16</v>
      </c>
      <c r="H36" s="26">
        <f t="shared" si="3"/>
        <v>-4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3"/>
      <c r="W36" s="13"/>
      <c r="X36" s="13"/>
      <c r="Y36" s="13"/>
      <c r="Z36" s="13"/>
      <c r="AA36" s="13"/>
      <c r="AB36" s="13"/>
      <c r="AC36" s="13"/>
    </row>
    <row r="37" spans="1:29" ht="13.5" thickBot="1">
      <c r="A37" s="13"/>
      <c r="B37" s="25">
        <v>6</v>
      </c>
      <c r="C37" s="26">
        <f t="shared" si="2"/>
        <v>-2.584962500721156</v>
      </c>
      <c r="D37" s="14"/>
      <c r="E37" s="14"/>
      <c r="F37" s="13"/>
      <c r="G37" s="25">
        <v>16</v>
      </c>
      <c r="H37" s="26">
        <f t="shared" si="3"/>
        <v>-4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3"/>
      <c r="W37" s="13"/>
      <c r="X37" s="13"/>
      <c r="Y37" s="13"/>
      <c r="Z37" s="13"/>
      <c r="AA37" s="13"/>
      <c r="AB37" s="13"/>
      <c r="AC37" s="13"/>
    </row>
    <row r="38" spans="1:29" ht="13.5" thickBot="1">
      <c r="A38" s="13"/>
      <c r="B38" s="25">
        <v>6</v>
      </c>
      <c r="C38" s="26">
        <f t="shared" si="2"/>
        <v>-2.584962500721156</v>
      </c>
      <c r="D38" s="14"/>
      <c r="E38" s="14"/>
      <c r="F38" s="13"/>
      <c r="G38" s="25">
        <v>16</v>
      </c>
      <c r="H38" s="26">
        <f t="shared" si="3"/>
        <v>-4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/>
      <c r="W38" s="13"/>
      <c r="X38" s="13"/>
      <c r="Y38" s="13"/>
      <c r="Z38" s="13"/>
      <c r="AA38" s="13"/>
      <c r="AB38" s="13"/>
      <c r="AC38" s="13"/>
    </row>
    <row r="39" spans="1:29" ht="13.5" thickBot="1">
      <c r="A39" s="13"/>
      <c r="B39" s="25">
        <v>8</v>
      </c>
      <c r="C39" s="26">
        <f t="shared" si="2"/>
        <v>-3</v>
      </c>
      <c r="D39" s="14"/>
      <c r="E39" s="14"/>
      <c r="F39" s="13"/>
      <c r="G39" s="25">
        <v>16</v>
      </c>
      <c r="H39" s="26">
        <f t="shared" si="3"/>
        <v>-4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  <c r="W39" s="13"/>
      <c r="X39" s="13"/>
      <c r="Y39" s="13"/>
      <c r="Z39" s="13"/>
      <c r="AA39" s="13"/>
      <c r="AB39" s="13"/>
      <c r="AC39" s="13"/>
    </row>
    <row r="40" spans="1:29" ht="13.5" thickBot="1">
      <c r="A40" s="13"/>
      <c r="B40" s="25">
        <v>11</v>
      </c>
      <c r="C40" s="26">
        <f t="shared" si="2"/>
        <v>-3.4594316186372978</v>
      </c>
      <c r="D40" s="14"/>
      <c r="E40" s="14"/>
      <c r="F40" s="13"/>
      <c r="G40" s="25">
        <v>16</v>
      </c>
      <c r="H40" s="26">
        <f t="shared" si="3"/>
        <v>-4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  <c r="W40" s="13"/>
      <c r="X40" s="13"/>
      <c r="Y40" s="13"/>
      <c r="Z40" s="13"/>
      <c r="AA40" s="13"/>
      <c r="AB40" s="13"/>
      <c r="AC40" s="13"/>
    </row>
    <row r="41" spans="1:29" ht="13.5" thickBot="1">
      <c r="A41" s="13"/>
      <c r="B41" s="25">
        <v>11</v>
      </c>
      <c r="C41" s="26">
        <f t="shared" si="2"/>
        <v>-3.4594316186372978</v>
      </c>
      <c r="D41" s="14"/>
      <c r="E41" s="14"/>
      <c r="F41" s="13"/>
      <c r="G41" s="25">
        <v>16</v>
      </c>
      <c r="H41" s="26">
        <f t="shared" si="3"/>
        <v>-4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  <c r="W41" s="13"/>
      <c r="X41" s="13"/>
      <c r="Y41" s="13"/>
      <c r="Z41" s="13"/>
      <c r="AA41" s="13"/>
      <c r="AB41" s="13"/>
      <c r="AC41" s="13"/>
    </row>
    <row r="42" spans="1:29" ht="13.5" thickBot="1">
      <c r="A42" s="13"/>
      <c r="B42" s="25">
        <v>11</v>
      </c>
      <c r="C42" s="26">
        <f t="shared" si="2"/>
        <v>-3.4594316186372978</v>
      </c>
      <c r="D42" s="14"/>
      <c r="E42" s="14"/>
      <c r="F42" s="13"/>
      <c r="G42" s="25">
        <v>16</v>
      </c>
      <c r="H42" s="26">
        <f t="shared" si="3"/>
        <v>-4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  <c r="W42" s="13"/>
      <c r="X42" s="13"/>
      <c r="Y42" s="13"/>
      <c r="Z42" s="13"/>
      <c r="AA42" s="13"/>
      <c r="AB42" s="13"/>
      <c r="AC42" s="13"/>
    </row>
    <row r="43" spans="1:29" ht="13.5" thickBot="1">
      <c r="A43" s="13"/>
      <c r="B43" s="25">
        <v>16</v>
      </c>
      <c r="C43" s="26">
        <f t="shared" si="2"/>
        <v>-4</v>
      </c>
      <c r="D43" s="14"/>
      <c r="E43" s="14"/>
      <c r="F43" s="13"/>
      <c r="G43" s="25">
        <v>16</v>
      </c>
      <c r="H43" s="26">
        <f t="shared" si="3"/>
        <v>-4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  <c r="W43" s="13"/>
      <c r="X43" s="13"/>
      <c r="Y43" s="13"/>
      <c r="Z43" s="13"/>
      <c r="AA43" s="13"/>
      <c r="AB43" s="13"/>
      <c r="AC43" s="13"/>
    </row>
    <row r="44" spans="1:29" ht="13.5" thickBot="1">
      <c r="A44" s="13"/>
      <c r="B44" s="25">
        <v>16</v>
      </c>
      <c r="C44" s="26">
        <f t="shared" si="2"/>
        <v>-4</v>
      </c>
      <c r="D44" s="14"/>
      <c r="E44" s="14"/>
      <c r="F44" s="13"/>
      <c r="G44" s="25">
        <v>16</v>
      </c>
      <c r="H44" s="26">
        <f t="shared" si="3"/>
        <v>-4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/>
      <c r="W44" s="13"/>
      <c r="X44" s="13"/>
      <c r="Y44" s="13"/>
      <c r="Z44" s="13"/>
      <c r="AA44" s="13"/>
      <c r="AB44" s="13"/>
      <c r="AC44" s="13"/>
    </row>
    <row r="45" spans="1:29" ht="13.5" thickBot="1">
      <c r="A45" s="13"/>
      <c r="B45" s="25">
        <v>16</v>
      </c>
      <c r="C45" s="26">
        <f t="shared" si="2"/>
        <v>-4</v>
      </c>
      <c r="D45" s="14"/>
      <c r="E45" s="14"/>
      <c r="F45" s="13"/>
      <c r="G45" s="25">
        <v>16</v>
      </c>
      <c r="H45" s="26">
        <f t="shared" si="3"/>
        <v>-4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/>
      <c r="W45" s="13"/>
      <c r="X45" s="13"/>
      <c r="Y45" s="13"/>
      <c r="Z45" s="13"/>
      <c r="AA45" s="13"/>
      <c r="AB45" s="13"/>
      <c r="AC45" s="13"/>
    </row>
    <row r="46" spans="1:29" ht="13.5" thickBot="1">
      <c r="A46" s="13"/>
      <c r="B46" s="25">
        <v>16</v>
      </c>
      <c r="C46" s="26">
        <f t="shared" si="2"/>
        <v>-4</v>
      </c>
      <c r="D46" s="14"/>
      <c r="E46" s="14"/>
      <c r="F46" s="13"/>
      <c r="G46" s="25">
        <v>16</v>
      </c>
      <c r="H46" s="26">
        <f t="shared" si="3"/>
        <v>-4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3"/>
      <c r="W46" s="13"/>
      <c r="X46" s="13"/>
      <c r="Y46" s="13"/>
      <c r="Z46" s="13"/>
      <c r="AA46" s="13"/>
      <c r="AB46" s="13"/>
      <c r="AC46" s="13"/>
    </row>
    <row r="47" spans="1:29" ht="13.5" thickBot="1">
      <c r="A47" s="13"/>
      <c r="B47" s="25">
        <v>16</v>
      </c>
      <c r="C47" s="26">
        <f t="shared" si="2"/>
        <v>-4</v>
      </c>
      <c r="D47" s="14"/>
      <c r="E47" s="14"/>
      <c r="F47" s="13"/>
      <c r="G47" s="25">
        <v>16</v>
      </c>
      <c r="H47" s="26">
        <f t="shared" si="3"/>
        <v>-4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3"/>
      <c r="W47" s="13"/>
      <c r="X47" s="13"/>
      <c r="Y47" s="13"/>
      <c r="Z47" s="13"/>
      <c r="AA47" s="13"/>
      <c r="AB47" s="13"/>
      <c r="AC47" s="13"/>
    </row>
    <row r="48" spans="1:29" ht="13.5" thickBot="1">
      <c r="A48" s="13"/>
      <c r="B48" s="25">
        <v>16</v>
      </c>
      <c r="C48" s="26">
        <f t="shared" si="2"/>
        <v>-4</v>
      </c>
      <c r="D48" s="14"/>
      <c r="E48" s="14"/>
      <c r="F48" s="13"/>
      <c r="G48" s="25">
        <v>16</v>
      </c>
      <c r="H48" s="26">
        <f t="shared" si="3"/>
        <v>-4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3"/>
      <c r="W48" s="13"/>
      <c r="X48" s="13"/>
      <c r="Y48" s="13"/>
      <c r="Z48" s="13"/>
      <c r="AA48" s="13"/>
      <c r="AB48" s="13"/>
      <c r="AC48" s="13"/>
    </row>
    <row r="49" spans="1:29" ht="13.5" thickBot="1">
      <c r="A49" s="13"/>
      <c r="B49" s="25">
        <v>16</v>
      </c>
      <c r="C49" s="26">
        <f t="shared" si="2"/>
        <v>-4</v>
      </c>
      <c r="D49" s="14"/>
      <c r="E49" s="14"/>
      <c r="F49" s="13"/>
      <c r="G49" s="25">
        <v>16</v>
      </c>
      <c r="H49" s="26">
        <f t="shared" si="3"/>
        <v>-4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3"/>
      <c r="W49" s="13"/>
      <c r="X49" s="13"/>
      <c r="Y49" s="13"/>
      <c r="Z49" s="13"/>
      <c r="AA49" s="13"/>
      <c r="AB49" s="13"/>
      <c r="AC49" s="13"/>
    </row>
    <row r="50" spans="1:29" ht="13.5" thickBot="1">
      <c r="A50" s="13"/>
      <c r="B50" s="25">
        <v>16</v>
      </c>
      <c r="C50" s="26">
        <f t="shared" si="2"/>
        <v>-4</v>
      </c>
      <c r="D50" s="14"/>
      <c r="E50" s="14"/>
      <c r="F50" s="13"/>
      <c r="G50" s="25">
        <v>16</v>
      </c>
      <c r="H50" s="26">
        <f t="shared" si="3"/>
        <v>-4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3"/>
      <c r="W50" s="13"/>
      <c r="X50" s="13"/>
      <c r="Y50" s="13"/>
      <c r="Z50" s="13"/>
      <c r="AA50" s="13"/>
      <c r="AB50" s="13"/>
      <c r="AC50" s="13"/>
    </row>
    <row r="51" spans="1:29" ht="13.5" thickBot="1">
      <c r="A51" s="13"/>
      <c r="B51" s="25">
        <v>16</v>
      </c>
      <c r="C51" s="26">
        <f t="shared" si="2"/>
        <v>-4</v>
      </c>
      <c r="D51" s="14"/>
      <c r="E51" s="14"/>
      <c r="F51" s="13"/>
      <c r="G51" s="25">
        <v>16</v>
      </c>
      <c r="H51" s="26">
        <f t="shared" si="3"/>
        <v>-4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3"/>
      <c r="W51" s="13"/>
      <c r="X51" s="13"/>
      <c r="Y51" s="13"/>
      <c r="Z51" s="13"/>
      <c r="AA51" s="13"/>
      <c r="AB51" s="13"/>
      <c r="AC51" s="13"/>
    </row>
    <row r="52" spans="1:29" ht="13.5" thickBot="1">
      <c r="A52" s="13"/>
      <c r="B52" s="25">
        <v>16</v>
      </c>
      <c r="C52" s="26">
        <f aca="true" t="shared" si="4" ref="C52:C83">-LOG(B52,2)</f>
        <v>-4</v>
      </c>
      <c r="D52" s="14"/>
      <c r="E52" s="14"/>
      <c r="F52" s="13"/>
      <c r="G52" s="25">
        <v>16</v>
      </c>
      <c r="H52" s="26">
        <f aca="true" t="shared" si="5" ref="H52:H83">-LOG(G52,2)</f>
        <v>-4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  <c r="W52" s="13"/>
      <c r="X52" s="13"/>
      <c r="Y52" s="13"/>
      <c r="Z52" s="13"/>
      <c r="AA52" s="13"/>
      <c r="AB52" s="13"/>
      <c r="AC52" s="13"/>
    </row>
    <row r="53" spans="1:29" ht="13.5" thickBot="1">
      <c r="A53" s="13"/>
      <c r="B53" s="25">
        <v>16</v>
      </c>
      <c r="C53" s="26">
        <f t="shared" si="4"/>
        <v>-4</v>
      </c>
      <c r="D53" s="14"/>
      <c r="E53" s="14"/>
      <c r="F53" s="13"/>
      <c r="G53" s="25">
        <v>16</v>
      </c>
      <c r="H53" s="26">
        <f t="shared" si="5"/>
        <v>-4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3"/>
      <c r="W53" s="13"/>
      <c r="X53" s="13"/>
      <c r="Y53" s="13"/>
      <c r="Z53" s="13"/>
      <c r="AA53" s="13"/>
      <c r="AB53" s="13"/>
      <c r="AC53" s="13"/>
    </row>
    <row r="54" spans="1:29" ht="13.5" thickBot="1">
      <c r="A54" s="13"/>
      <c r="B54" s="25">
        <v>16</v>
      </c>
      <c r="C54" s="26">
        <f t="shared" si="4"/>
        <v>-4</v>
      </c>
      <c r="D54" s="14"/>
      <c r="E54" s="14"/>
      <c r="F54" s="13"/>
      <c r="G54" s="25">
        <v>16</v>
      </c>
      <c r="H54" s="26">
        <f t="shared" si="5"/>
        <v>-4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3"/>
      <c r="W54" s="13"/>
      <c r="X54" s="13"/>
      <c r="Y54" s="13"/>
      <c r="Z54" s="13"/>
      <c r="AA54" s="13"/>
      <c r="AB54" s="13"/>
      <c r="AC54" s="13"/>
    </row>
    <row r="55" spans="1:29" ht="13.5" thickBot="1">
      <c r="A55" s="13"/>
      <c r="B55" s="25">
        <v>16</v>
      </c>
      <c r="C55" s="26">
        <f t="shared" si="4"/>
        <v>-4</v>
      </c>
      <c r="D55" s="14"/>
      <c r="E55" s="14"/>
      <c r="F55" s="13"/>
      <c r="G55" s="25">
        <v>22</v>
      </c>
      <c r="H55" s="26">
        <f t="shared" si="5"/>
        <v>-4.459431618637297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  <c r="W55" s="13"/>
      <c r="X55" s="13"/>
      <c r="Y55" s="13"/>
      <c r="Z55" s="13"/>
      <c r="AA55" s="13"/>
      <c r="AB55" s="13"/>
      <c r="AC55" s="13"/>
    </row>
    <row r="56" spans="1:29" ht="13.5" thickBot="1">
      <c r="A56" s="13"/>
      <c r="B56" s="25">
        <v>16</v>
      </c>
      <c r="C56" s="26">
        <f t="shared" si="4"/>
        <v>-4</v>
      </c>
      <c r="D56" s="14"/>
      <c r="E56" s="14"/>
      <c r="F56" s="13"/>
      <c r="G56" s="25">
        <v>22</v>
      </c>
      <c r="H56" s="26">
        <f t="shared" si="5"/>
        <v>-4.459431618637297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/>
      <c r="W56" s="13"/>
      <c r="X56" s="13"/>
      <c r="Y56" s="13"/>
      <c r="Z56" s="13"/>
      <c r="AA56" s="13"/>
      <c r="AB56" s="13"/>
      <c r="AC56" s="13"/>
    </row>
    <row r="57" spans="1:29" ht="13.5" thickBot="1">
      <c r="A57" s="13"/>
      <c r="B57" s="25">
        <v>16</v>
      </c>
      <c r="C57" s="26">
        <f t="shared" si="4"/>
        <v>-4</v>
      </c>
      <c r="D57" s="14"/>
      <c r="E57" s="14"/>
      <c r="F57" s="13"/>
      <c r="G57" s="25">
        <v>22</v>
      </c>
      <c r="H57" s="26">
        <f t="shared" si="5"/>
        <v>-4.459431618637297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3"/>
      <c r="W57" s="13"/>
      <c r="X57" s="13"/>
      <c r="Y57" s="13"/>
      <c r="Z57" s="13"/>
      <c r="AA57" s="13"/>
      <c r="AB57" s="13"/>
      <c r="AC57" s="13"/>
    </row>
    <row r="58" spans="1:29" ht="13.5" thickBot="1">
      <c r="A58" s="13"/>
      <c r="B58" s="25">
        <v>16</v>
      </c>
      <c r="C58" s="26">
        <f t="shared" si="4"/>
        <v>-4</v>
      </c>
      <c r="D58" s="14"/>
      <c r="E58" s="14"/>
      <c r="F58" s="13"/>
      <c r="G58" s="25">
        <v>22</v>
      </c>
      <c r="H58" s="26">
        <f t="shared" si="5"/>
        <v>-4.459431618637297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3"/>
      <c r="W58" s="13"/>
      <c r="X58" s="13"/>
      <c r="Y58" s="13"/>
      <c r="Z58" s="13"/>
      <c r="AA58" s="13"/>
      <c r="AB58" s="13"/>
      <c r="AC58" s="13"/>
    </row>
    <row r="59" spans="1:29" ht="13.5" thickBot="1">
      <c r="A59" s="13"/>
      <c r="B59" s="25">
        <v>16</v>
      </c>
      <c r="C59" s="26">
        <f t="shared" si="4"/>
        <v>-4</v>
      </c>
      <c r="D59" s="14"/>
      <c r="E59" s="14"/>
      <c r="F59" s="13"/>
      <c r="G59" s="25">
        <v>22</v>
      </c>
      <c r="H59" s="26">
        <f t="shared" si="5"/>
        <v>-4.459431618637297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3"/>
      <c r="W59" s="13"/>
      <c r="X59" s="13"/>
      <c r="Y59" s="13"/>
      <c r="Z59" s="13"/>
      <c r="AA59" s="13"/>
      <c r="AB59" s="13"/>
      <c r="AC59" s="13"/>
    </row>
    <row r="60" spans="1:29" ht="13.5" thickBot="1">
      <c r="A60" s="13"/>
      <c r="B60" s="25">
        <v>16</v>
      </c>
      <c r="C60" s="26">
        <f t="shared" si="4"/>
        <v>-4</v>
      </c>
      <c r="D60" s="14"/>
      <c r="E60" s="14"/>
      <c r="F60" s="13"/>
      <c r="G60" s="25">
        <v>22</v>
      </c>
      <c r="H60" s="26">
        <f t="shared" si="5"/>
        <v>-4.459431618637297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3"/>
      <c r="W60" s="13"/>
      <c r="X60" s="13"/>
      <c r="Y60" s="13"/>
      <c r="Z60" s="13"/>
      <c r="AA60" s="13"/>
      <c r="AB60" s="13"/>
      <c r="AC60" s="13"/>
    </row>
    <row r="61" spans="1:29" ht="13.5" thickBot="1">
      <c r="A61" s="13"/>
      <c r="B61" s="25">
        <v>16</v>
      </c>
      <c r="C61" s="26">
        <f t="shared" si="4"/>
        <v>-4</v>
      </c>
      <c r="D61" s="14"/>
      <c r="E61" s="14"/>
      <c r="F61" s="13"/>
      <c r="G61" s="25">
        <v>22</v>
      </c>
      <c r="H61" s="26">
        <f t="shared" si="5"/>
        <v>-4.459431618637297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  <c r="W61" s="13"/>
      <c r="X61" s="13"/>
      <c r="Y61" s="13"/>
      <c r="Z61" s="13"/>
      <c r="AA61" s="13"/>
      <c r="AB61" s="13"/>
      <c r="AC61" s="13"/>
    </row>
    <row r="62" spans="1:29" ht="13.5" thickBot="1">
      <c r="A62" s="13"/>
      <c r="B62" s="25">
        <v>16</v>
      </c>
      <c r="C62" s="26">
        <f t="shared" si="4"/>
        <v>-4</v>
      </c>
      <c r="D62" s="14"/>
      <c r="E62" s="14"/>
      <c r="F62" s="13"/>
      <c r="G62" s="25">
        <v>22</v>
      </c>
      <c r="H62" s="26">
        <f t="shared" si="5"/>
        <v>-4.459431618637297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  <c r="W62" s="13"/>
      <c r="X62" s="13"/>
      <c r="Y62" s="13"/>
      <c r="Z62" s="13"/>
      <c r="AA62" s="13"/>
      <c r="AB62" s="13"/>
      <c r="AC62" s="13"/>
    </row>
    <row r="63" spans="1:29" ht="13.5" thickBot="1">
      <c r="A63" s="13"/>
      <c r="B63" s="25">
        <v>16</v>
      </c>
      <c r="C63" s="26">
        <f t="shared" si="4"/>
        <v>-4</v>
      </c>
      <c r="D63" s="14"/>
      <c r="E63" s="14"/>
      <c r="F63" s="13"/>
      <c r="G63" s="25">
        <v>22</v>
      </c>
      <c r="H63" s="26">
        <f t="shared" si="5"/>
        <v>-4.459431618637297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3"/>
      <c r="W63" s="13"/>
      <c r="X63" s="13"/>
      <c r="Y63" s="13"/>
      <c r="Z63" s="13"/>
      <c r="AA63" s="13"/>
      <c r="AB63" s="13"/>
      <c r="AC63" s="13"/>
    </row>
    <row r="64" spans="1:29" ht="13.5" thickBot="1">
      <c r="A64" s="13"/>
      <c r="B64" s="25">
        <v>16</v>
      </c>
      <c r="C64" s="26">
        <f t="shared" si="4"/>
        <v>-4</v>
      </c>
      <c r="D64" s="14"/>
      <c r="E64" s="14"/>
      <c r="F64" s="13"/>
      <c r="G64" s="25">
        <v>22</v>
      </c>
      <c r="H64" s="26">
        <f t="shared" si="5"/>
        <v>-4.459431618637297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  <c r="W64" s="13"/>
      <c r="X64" s="13"/>
      <c r="Y64" s="13"/>
      <c r="Z64" s="13"/>
      <c r="AA64" s="13"/>
      <c r="AB64" s="13"/>
      <c r="AC64" s="13"/>
    </row>
    <row r="65" spans="1:29" ht="13.5" thickBot="1">
      <c r="A65" s="13"/>
      <c r="B65" s="25">
        <v>16</v>
      </c>
      <c r="C65" s="26">
        <f t="shared" si="4"/>
        <v>-4</v>
      </c>
      <c r="D65" s="14"/>
      <c r="E65" s="14"/>
      <c r="F65" s="13"/>
      <c r="G65" s="25">
        <v>22</v>
      </c>
      <c r="H65" s="26">
        <f t="shared" si="5"/>
        <v>-4.459431618637297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  <c r="W65" s="13"/>
      <c r="X65" s="13"/>
      <c r="Y65" s="13"/>
      <c r="Z65" s="13"/>
      <c r="AA65" s="13"/>
      <c r="AB65" s="13"/>
      <c r="AC65" s="13"/>
    </row>
    <row r="66" spans="1:29" ht="13.5" thickBot="1">
      <c r="A66" s="13"/>
      <c r="B66" s="28">
        <v>22</v>
      </c>
      <c r="C66" s="26">
        <f t="shared" si="4"/>
        <v>-4.459431618637297</v>
      </c>
      <c r="D66" s="14"/>
      <c r="E66" s="14"/>
      <c r="F66" s="13"/>
      <c r="G66" s="25">
        <v>22</v>
      </c>
      <c r="H66" s="26">
        <f t="shared" si="5"/>
        <v>-4.459431618637297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3"/>
      <c r="W66" s="13"/>
      <c r="X66" s="13"/>
      <c r="Y66" s="13"/>
      <c r="Z66" s="13"/>
      <c r="AA66" s="13"/>
      <c r="AB66" s="13"/>
      <c r="AC66" s="13"/>
    </row>
    <row r="67" spans="1:29" ht="13.5" thickBot="1">
      <c r="A67" s="13"/>
      <c r="B67" s="28">
        <v>22</v>
      </c>
      <c r="C67" s="26">
        <f t="shared" si="4"/>
        <v>-4.459431618637297</v>
      </c>
      <c r="D67" s="14"/>
      <c r="E67" s="14"/>
      <c r="F67" s="13"/>
      <c r="G67" s="25">
        <v>22</v>
      </c>
      <c r="H67" s="26">
        <f t="shared" si="5"/>
        <v>-4.459431618637297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3"/>
      <c r="W67" s="13"/>
      <c r="X67" s="13"/>
      <c r="Y67" s="13"/>
      <c r="Z67" s="13"/>
      <c r="AA67" s="13"/>
      <c r="AB67" s="13"/>
      <c r="AC67" s="13"/>
    </row>
    <row r="68" spans="1:29" ht="13.5" thickBot="1">
      <c r="A68" s="13"/>
      <c r="B68" s="28">
        <v>22</v>
      </c>
      <c r="C68" s="26">
        <f t="shared" si="4"/>
        <v>-4.459431618637297</v>
      </c>
      <c r="D68" s="14"/>
      <c r="E68" s="14"/>
      <c r="F68" s="13"/>
      <c r="G68" s="25">
        <v>22</v>
      </c>
      <c r="H68" s="26">
        <f t="shared" si="5"/>
        <v>-4.459431618637297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3"/>
      <c r="W68" s="13"/>
      <c r="X68" s="13"/>
      <c r="Y68" s="13"/>
      <c r="Z68" s="13"/>
      <c r="AA68" s="13"/>
      <c r="AB68" s="13"/>
      <c r="AC68" s="13"/>
    </row>
    <row r="69" spans="1:29" ht="13.5" thickBot="1">
      <c r="A69" s="13"/>
      <c r="B69" s="28">
        <v>22</v>
      </c>
      <c r="C69" s="26">
        <f t="shared" si="4"/>
        <v>-4.459431618637297</v>
      </c>
      <c r="D69" s="14"/>
      <c r="E69" s="14"/>
      <c r="F69" s="13"/>
      <c r="G69" s="25">
        <v>22</v>
      </c>
      <c r="H69" s="26">
        <f t="shared" si="5"/>
        <v>-4.459431618637297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3"/>
      <c r="W69" s="13"/>
      <c r="X69" s="13"/>
      <c r="Y69" s="13"/>
      <c r="Z69" s="13"/>
      <c r="AA69" s="13"/>
      <c r="AB69" s="13"/>
      <c r="AC69" s="13"/>
    </row>
    <row r="70" spans="1:29" ht="13.5" thickBot="1">
      <c r="A70" s="13"/>
      <c r="B70" s="28">
        <v>22</v>
      </c>
      <c r="C70" s="26">
        <f t="shared" si="4"/>
        <v>-4.459431618637297</v>
      </c>
      <c r="D70" s="14"/>
      <c r="E70" s="14"/>
      <c r="F70" s="13"/>
      <c r="G70" s="25">
        <v>22</v>
      </c>
      <c r="H70" s="26">
        <f t="shared" si="5"/>
        <v>-4.459431618637297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3"/>
      <c r="X70" s="13"/>
      <c r="Y70" s="13"/>
      <c r="Z70" s="13"/>
      <c r="AA70" s="13"/>
      <c r="AB70" s="13"/>
      <c r="AC70" s="13"/>
    </row>
    <row r="71" spans="1:29" ht="13.5" thickBot="1">
      <c r="A71" s="13"/>
      <c r="B71" s="28">
        <v>22</v>
      </c>
      <c r="C71" s="26">
        <f t="shared" si="4"/>
        <v>-4.459431618637297</v>
      </c>
      <c r="D71" s="14"/>
      <c r="E71" s="14"/>
      <c r="F71" s="13"/>
      <c r="G71" s="25">
        <v>22</v>
      </c>
      <c r="H71" s="26">
        <f t="shared" si="5"/>
        <v>-4.459431618637297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3"/>
      <c r="W71" s="13"/>
      <c r="X71" s="13"/>
      <c r="Y71" s="13"/>
      <c r="Z71" s="13"/>
      <c r="AA71" s="13"/>
      <c r="AB71" s="13"/>
      <c r="AC71" s="13"/>
    </row>
    <row r="72" spans="1:29" ht="13.5" thickBot="1">
      <c r="A72" s="13"/>
      <c r="B72" s="28">
        <v>22</v>
      </c>
      <c r="C72" s="26">
        <f t="shared" si="4"/>
        <v>-4.459431618637297</v>
      </c>
      <c r="D72" s="14"/>
      <c r="E72" s="14"/>
      <c r="F72" s="13"/>
      <c r="G72" s="25">
        <v>22</v>
      </c>
      <c r="H72" s="26">
        <f t="shared" si="5"/>
        <v>-4.459431618637297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3"/>
      <c r="W72" s="13"/>
      <c r="X72" s="13"/>
      <c r="Y72" s="13"/>
      <c r="Z72" s="13"/>
      <c r="AA72" s="13"/>
      <c r="AB72" s="13"/>
      <c r="AC72" s="13"/>
    </row>
    <row r="73" spans="1:29" ht="13.5" thickBot="1">
      <c r="A73" s="13"/>
      <c r="B73" s="28">
        <v>22</v>
      </c>
      <c r="C73" s="26">
        <f t="shared" si="4"/>
        <v>-4.459431618637297</v>
      </c>
      <c r="D73" s="14"/>
      <c r="E73" s="14"/>
      <c r="F73" s="13"/>
      <c r="G73" s="25">
        <v>22</v>
      </c>
      <c r="H73" s="26">
        <f t="shared" si="5"/>
        <v>-4.459431618637297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3"/>
      <c r="X73" s="13"/>
      <c r="Y73" s="13"/>
      <c r="Z73" s="13"/>
      <c r="AA73" s="13"/>
      <c r="AB73" s="13"/>
      <c r="AC73" s="13"/>
    </row>
    <row r="74" spans="1:29" ht="13.5" thickBot="1">
      <c r="A74" s="13"/>
      <c r="B74" s="28">
        <v>22</v>
      </c>
      <c r="C74" s="26">
        <f t="shared" si="4"/>
        <v>-4.459431618637297</v>
      </c>
      <c r="D74" s="14"/>
      <c r="E74" s="14"/>
      <c r="F74" s="13"/>
      <c r="G74" s="25">
        <v>22</v>
      </c>
      <c r="H74" s="26">
        <f t="shared" si="5"/>
        <v>-4.459431618637297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/>
      <c r="W74" s="13"/>
      <c r="X74" s="13"/>
      <c r="Y74" s="13"/>
      <c r="Z74" s="13"/>
      <c r="AA74" s="13"/>
      <c r="AB74" s="13"/>
      <c r="AC74" s="13"/>
    </row>
    <row r="75" spans="1:29" ht="13.5" thickBot="1">
      <c r="A75" s="13"/>
      <c r="B75" s="28">
        <v>22</v>
      </c>
      <c r="C75" s="26">
        <f t="shared" si="4"/>
        <v>-4.459431618637297</v>
      </c>
      <c r="D75" s="14"/>
      <c r="E75" s="14"/>
      <c r="F75" s="13"/>
      <c r="G75" s="25">
        <v>22</v>
      </c>
      <c r="H75" s="26">
        <f t="shared" si="5"/>
        <v>-4.459431618637297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3"/>
      <c r="W75" s="13"/>
      <c r="X75" s="13"/>
      <c r="Y75" s="13"/>
      <c r="Z75" s="13"/>
      <c r="AA75" s="13"/>
      <c r="AB75" s="13"/>
      <c r="AC75" s="13"/>
    </row>
    <row r="76" spans="1:29" ht="13.5" thickBot="1">
      <c r="A76" s="13"/>
      <c r="B76" s="28">
        <v>22</v>
      </c>
      <c r="C76" s="26">
        <f t="shared" si="4"/>
        <v>-4.459431618637297</v>
      </c>
      <c r="D76" s="14"/>
      <c r="E76" s="14"/>
      <c r="F76" s="13"/>
      <c r="G76" s="25">
        <v>22</v>
      </c>
      <c r="H76" s="26">
        <f t="shared" si="5"/>
        <v>-4.459431618637297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3"/>
      <c r="W76" s="13"/>
      <c r="X76" s="13"/>
      <c r="Y76" s="13"/>
      <c r="Z76" s="13"/>
      <c r="AA76" s="13"/>
      <c r="AB76" s="13"/>
      <c r="AC76" s="13"/>
    </row>
    <row r="77" spans="1:29" ht="13.5" thickBot="1">
      <c r="A77" s="13"/>
      <c r="B77" s="28">
        <v>22</v>
      </c>
      <c r="C77" s="26">
        <f t="shared" si="4"/>
        <v>-4.459431618637297</v>
      </c>
      <c r="D77" s="14"/>
      <c r="E77" s="14"/>
      <c r="F77" s="13"/>
      <c r="G77" s="25">
        <v>22</v>
      </c>
      <c r="H77" s="26">
        <f t="shared" si="5"/>
        <v>-4.459431618637297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3"/>
      <c r="W77" s="13"/>
      <c r="X77" s="13"/>
      <c r="Y77" s="13"/>
      <c r="Z77" s="13"/>
      <c r="AA77" s="13"/>
      <c r="AB77" s="13"/>
      <c r="AC77" s="13"/>
    </row>
    <row r="78" spans="1:29" ht="13.5" thickBot="1">
      <c r="A78" s="13"/>
      <c r="B78" s="28">
        <v>22</v>
      </c>
      <c r="C78" s="26">
        <f t="shared" si="4"/>
        <v>-4.459431618637297</v>
      </c>
      <c r="D78" s="14"/>
      <c r="E78" s="14"/>
      <c r="F78" s="13"/>
      <c r="G78" s="25">
        <v>22</v>
      </c>
      <c r="H78" s="26">
        <f t="shared" si="5"/>
        <v>-4.459431618637297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3"/>
      <c r="W78" s="13"/>
      <c r="X78" s="13"/>
      <c r="Y78" s="13"/>
      <c r="Z78" s="13"/>
      <c r="AA78" s="13"/>
      <c r="AB78" s="13"/>
      <c r="AC78" s="13"/>
    </row>
    <row r="79" spans="1:29" ht="13.5" thickBot="1">
      <c r="A79" s="13"/>
      <c r="B79" s="28">
        <v>22</v>
      </c>
      <c r="C79" s="26">
        <f t="shared" si="4"/>
        <v>-4.459431618637297</v>
      </c>
      <c r="D79" s="14"/>
      <c r="E79" s="14"/>
      <c r="F79" s="13"/>
      <c r="G79" s="25">
        <v>22</v>
      </c>
      <c r="H79" s="26">
        <f t="shared" si="5"/>
        <v>-4.459431618637297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3"/>
      <c r="W79" s="13"/>
      <c r="X79" s="13"/>
      <c r="Y79" s="13"/>
      <c r="Z79" s="13"/>
      <c r="AA79" s="13"/>
      <c r="AB79" s="13"/>
      <c r="AC79" s="13"/>
    </row>
    <row r="80" spans="1:29" ht="13.5" thickBot="1">
      <c r="A80" s="13"/>
      <c r="B80" s="28">
        <v>22</v>
      </c>
      <c r="C80" s="26">
        <f t="shared" si="4"/>
        <v>-4.459431618637297</v>
      </c>
      <c r="D80" s="14"/>
      <c r="E80" s="14"/>
      <c r="F80" s="13"/>
      <c r="G80" s="25">
        <v>22</v>
      </c>
      <c r="H80" s="26">
        <f t="shared" si="5"/>
        <v>-4.459431618637297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3"/>
      <c r="W80" s="13"/>
      <c r="X80" s="13"/>
      <c r="Y80" s="13"/>
      <c r="Z80" s="13"/>
      <c r="AA80" s="13"/>
      <c r="AB80" s="13"/>
      <c r="AC80" s="13"/>
    </row>
    <row r="81" spans="1:29" ht="13.5" thickBot="1">
      <c r="A81" s="13"/>
      <c r="B81" s="28">
        <v>22</v>
      </c>
      <c r="C81" s="26">
        <f t="shared" si="4"/>
        <v>-4.459431618637297</v>
      </c>
      <c r="D81" s="14"/>
      <c r="E81" s="14"/>
      <c r="F81" s="13"/>
      <c r="G81" s="25">
        <v>22</v>
      </c>
      <c r="H81" s="26">
        <f t="shared" si="5"/>
        <v>-4.459431618637297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3"/>
      <c r="W81" s="13"/>
      <c r="X81" s="13"/>
      <c r="Y81" s="13"/>
      <c r="Z81" s="13"/>
      <c r="AA81" s="13"/>
      <c r="AB81" s="13"/>
      <c r="AC81" s="13"/>
    </row>
    <row r="82" spans="1:29" ht="13.5" thickBot="1">
      <c r="A82" s="13"/>
      <c r="B82" s="28">
        <v>22</v>
      </c>
      <c r="C82" s="26">
        <f t="shared" si="4"/>
        <v>-4.459431618637297</v>
      </c>
      <c r="D82" s="14"/>
      <c r="E82" s="14"/>
      <c r="F82" s="13"/>
      <c r="G82" s="25">
        <v>22</v>
      </c>
      <c r="H82" s="26">
        <f t="shared" si="5"/>
        <v>-4.459431618637297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3"/>
      <c r="W82" s="13"/>
      <c r="X82" s="13"/>
      <c r="Y82" s="13"/>
      <c r="Z82" s="13"/>
      <c r="AA82" s="13"/>
      <c r="AB82" s="13"/>
      <c r="AC82" s="13"/>
    </row>
    <row r="83" spans="1:29" ht="12.75">
      <c r="A83" s="13"/>
      <c r="B83" s="28">
        <v>22</v>
      </c>
      <c r="C83" s="26">
        <f t="shared" si="4"/>
        <v>-4.459431618637297</v>
      </c>
      <c r="D83" s="14"/>
      <c r="E83" s="14"/>
      <c r="F83" s="13"/>
      <c r="G83" s="25">
        <v>22</v>
      </c>
      <c r="H83" s="26">
        <f t="shared" si="5"/>
        <v>-4.459431618637297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/>
      <c r="W83" s="13"/>
      <c r="X83" s="13"/>
      <c r="Y83" s="13"/>
      <c r="Z83" s="13"/>
      <c r="AA83" s="13"/>
      <c r="AB83" s="13"/>
      <c r="AC83" s="13"/>
    </row>
    <row r="84" spans="1:29" ht="12.75">
      <c r="A84" s="13"/>
      <c r="B84" s="28">
        <v>22</v>
      </c>
      <c r="C84" s="26">
        <f aca="true" t="shared" si="6" ref="C84:C115">-LOG(B84,2)</f>
        <v>-4.459431618637297</v>
      </c>
      <c r="D84" s="14"/>
      <c r="E84" s="14"/>
      <c r="F84" s="13"/>
      <c r="G84" s="28">
        <v>32</v>
      </c>
      <c r="H84" s="26">
        <f aca="true" t="shared" si="7" ref="H84:H115">-LOG(G84,2)</f>
        <v>-5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3"/>
      <c r="W84" s="13"/>
      <c r="X84" s="13"/>
      <c r="Y84" s="13"/>
      <c r="Z84" s="13"/>
      <c r="AA84" s="13"/>
      <c r="AB84" s="13"/>
      <c r="AC84" s="13"/>
    </row>
    <row r="85" spans="1:29" ht="12.75">
      <c r="A85" s="13"/>
      <c r="B85" s="28">
        <v>22</v>
      </c>
      <c r="C85" s="26">
        <f t="shared" si="6"/>
        <v>-4.459431618637297</v>
      </c>
      <c r="D85" s="14"/>
      <c r="E85" s="14"/>
      <c r="F85" s="13"/>
      <c r="G85" s="28">
        <v>32</v>
      </c>
      <c r="H85" s="26">
        <f t="shared" si="7"/>
        <v>-5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3"/>
      <c r="W85" s="13"/>
      <c r="X85" s="13"/>
      <c r="Y85" s="13"/>
      <c r="Z85" s="13"/>
      <c r="AA85" s="13"/>
      <c r="AB85" s="13"/>
      <c r="AC85" s="13"/>
    </row>
    <row r="86" spans="1:29" ht="12.75">
      <c r="A86" s="13"/>
      <c r="B86" s="28">
        <v>22</v>
      </c>
      <c r="C86" s="26">
        <f t="shared" si="6"/>
        <v>-4.459431618637297</v>
      </c>
      <c r="D86" s="14"/>
      <c r="E86" s="14"/>
      <c r="F86" s="13"/>
      <c r="G86" s="28">
        <v>32</v>
      </c>
      <c r="H86" s="26">
        <f t="shared" si="7"/>
        <v>-5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3"/>
      <c r="W86" s="13"/>
      <c r="X86" s="13"/>
      <c r="Y86" s="13"/>
      <c r="Z86" s="13"/>
      <c r="AA86" s="13"/>
      <c r="AB86" s="13"/>
      <c r="AC86" s="13"/>
    </row>
    <row r="87" spans="1:29" ht="12.75">
      <c r="A87" s="13"/>
      <c r="B87" s="28">
        <v>22</v>
      </c>
      <c r="C87" s="26">
        <f t="shared" si="6"/>
        <v>-4.459431618637297</v>
      </c>
      <c r="D87" s="14"/>
      <c r="E87" s="14"/>
      <c r="F87" s="13"/>
      <c r="G87" s="28">
        <v>32</v>
      </c>
      <c r="H87" s="26">
        <f t="shared" si="7"/>
        <v>-5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3"/>
      <c r="W87" s="13"/>
      <c r="X87" s="13"/>
      <c r="Y87" s="13"/>
      <c r="Z87" s="13"/>
      <c r="AA87" s="13"/>
      <c r="AB87" s="13"/>
      <c r="AC87" s="13"/>
    </row>
    <row r="88" spans="1:29" ht="12.75">
      <c r="A88" s="13"/>
      <c r="B88" s="28">
        <v>22</v>
      </c>
      <c r="C88" s="26">
        <f t="shared" si="6"/>
        <v>-4.459431618637297</v>
      </c>
      <c r="D88" s="14"/>
      <c r="E88" s="14"/>
      <c r="F88" s="13"/>
      <c r="G88" s="28">
        <v>32</v>
      </c>
      <c r="H88" s="26">
        <f t="shared" si="7"/>
        <v>-5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3"/>
      <c r="W88" s="13"/>
      <c r="X88" s="13"/>
      <c r="Y88" s="13"/>
      <c r="Z88" s="13"/>
      <c r="AA88" s="13"/>
      <c r="AB88" s="13"/>
      <c r="AC88" s="13"/>
    </row>
    <row r="89" spans="1:29" ht="12.75">
      <c r="A89" s="13"/>
      <c r="B89" s="28">
        <v>22</v>
      </c>
      <c r="C89" s="26">
        <f t="shared" si="6"/>
        <v>-4.459431618637297</v>
      </c>
      <c r="D89" s="14"/>
      <c r="E89" s="14"/>
      <c r="F89" s="13"/>
      <c r="G89" s="28">
        <v>32</v>
      </c>
      <c r="H89" s="26">
        <f t="shared" si="7"/>
        <v>-5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3"/>
      <c r="W89" s="13"/>
      <c r="X89" s="13"/>
      <c r="Y89" s="13"/>
      <c r="Z89" s="13"/>
      <c r="AA89" s="13"/>
      <c r="AB89" s="13"/>
      <c r="AC89" s="13"/>
    </row>
    <row r="90" spans="1:29" ht="12.75">
      <c r="A90" s="13"/>
      <c r="B90" s="28">
        <v>22</v>
      </c>
      <c r="C90" s="26">
        <f t="shared" si="6"/>
        <v>-4.459431618637297</v>
      </c>
      <c r="D90" s="14"/>
      <c r="E90" s="14"/>
      <c r="F90" s="13"/>
      <c r="G90" s="28">
        <v>32</v>
      </c>
      <c r="H90" s="26">
        <f t="shared" si="7"/>
        <v>-5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3"/>
      <c r="W90" s="13"/>
      <c r="X90" s="13"/>
      <c r="Y90" s="13"/>
      <c r="Z90" s="13"/>
      <c r="AA90" s="13"/>
      <c r="AB90" s="13"/>
      <c r="AC90" s="13"/>
    </row>
    <row r="91" spans="1:29" ht="12.75">
      <c r="A91" s="13"/>
      <c r="B91" s="28">
        <v>22</v>
      </c>
      <c r="C91" s="26">
        <f t="shared" si="6"/>
        <v>-4.459431618637297</v>
      </c>
      <c r="D91" s="14"/>
      <c r="E91" s="14"/>
      <c r="F91" s="13"/>
      <c r="G91" s="28">
        <v>32</v>
      </c>
      <c r="H91" s="26">
        <f t="shared" si="7"/>
        <v>-5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3"/>
      <c r="W91" s="13"/>
      <c r="X91" s="13"/>
      <c r="Y91" s="13"/>
      <c r="Z91" s="13"/>
      <c r="AA91" s="13"/>
      <c r="AB91" s="13"/>
      <c r="AC91" s="13"/>
    </row>
    <row r="92" spans="1:29" ht="12.75">
      <c r="A92" s="13"/>
      <c r="B92" s="28">
        <v>22</v>
      </c>
      <c r="C92" s="26">
        <f t="shared" si="6"/>
        <v>-4.459431618637297</v>
      </c>
      <c r="D92" s="14"/>
      <c r="E92" s="14"/>
      <c r="F92" s="13"/>
      <c r="G92" s="28">
        <v>32</v>
      </c>
      <c r="H92" s="26">
        <f t="shared" si="7"/>
        <v>-5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3"/>
      <c r="W92" s="13"/>
      <c r="X92" s="13"/>
      <c r="Y92" s="13"/>
      <c r="Z92" s="13"/>
      <c r="AA92" s="13"/>
      <c r="AB92" s="13"/>
      <c r="AC92" s="13"/>
    </row>
    <row r="93" spans="1:29" ht="12.75">
      <c r="A93" s="13"/>
      <c r="B93" s="28">
        <v>22</v>
      </c>
      <c r="C93" s="26">
        <f t="shared" si="6"/>
        <v>-4.459431618637297</v>
      </c>
      <c r="D93" s="14"/>
      <c r="E93" s="14"/>
      <c r="F93" s="13"/>
      <c r="G93" s="28">
        <v>32</v>
      </c>
      <c r="H93" s="26">
        <f t="shared" si="7"/>
        <v>-5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3"/>
      <c r="W93" s="13"/>
      <c r="X93" s="13"/>
      <c r="Y93" s="13"/>
      <c r="Z93" s="13"/>
      <c r="AA93" s="13"/>
      <c r="AB93" s="13"/>
      <c r="AC93" s="13"/>
    </row>
    <row r="94" spans="1:29" ht="12.75">
      <c r="A94" s="13"/>
      <c r="B94" s="28">
        <v>22</v>
      </c>
      <c r="C94" s="26">
        <f t="shared" si="6"/>
        <v>-4.459431618637297</v>
      </c>
      <c r="D94" s="14"/>
      <c r="E94" s="14"/>
      <c r="F94" s="13"/>
      <c r="G94" s="28">
        <v>32</v>
      </c>
      <c r="H94" s="26">
        <f t="shared" si="7"/>
        <v>-5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3"/>
      <c r="W94" s="13"/>
      <c r="X94" s="13"/>
      <c r="Y94" s="13"/>
      <c r="Z94" s="13"/>
      <c r="AA94" s="13"/>
      <c r="AB94" s="13"/>
      <c r="AC94" s="13"/>
    </row>
    <row r="95" spans="1:29" ht="12.75">
      <c r="A95" s="13"/>
      <c r="B95" s="28">
        <v>22</v>
      </c>
      <c r="C95" s="26">
        <f t="shared" si="6"/>
        <v>-4.459431618637297</v>
      </c>
      <c r="D95" s="14"/>
      <c r="E95" s="14"/>
      <c r="F95" s="13"/>
      <c r="G95" s="28">
        <v>32</v>
      </c>
      <c r="H95" s="26">
        <f t="shared" si="7"/>
        <v>-5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3"/>
      <c r="W95" s="13"/>
      <c r="X95" s="13"/>
      <c r="Y95" s="13"/>
      <c r="Z95" s="13"/>
      <c r="AA95" s="13"/>
      <c r="AB95" s="13"/>
      <c r="AC95" s="13"/>
    </row>
    <row r="96" spans="1:29" ht="12.75">
      <c r="A96" s="13"/>
      <c r="B96" s="29">
        <v>32</v>
      </c>
      <c r="C96" s="26">
        <f t="shared" si="6"/>
        <v>-5</v>
      </c>
      <c r="D96" s="14"/>
      <c r="E96" s="14"/>
      <c r="F96" s="13"/>
      <c r="G96" s="28">
        <v>32</v>
      </c>
      <c r="H96" s="26">
        <f t="shared" si="7"/>
        <v>-5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3"/>
      <c r="W96" s="13"/>
      <c r="X96" s="13"/>
      <c r="Y96" s="13"/>
      <c r="Z96" s="13"/>
      <c r="AA96" s="13"/>
      <c r="AB96" s="13"/>
      <c r="AC96" s="13"/>
    </row>
    <row r="97" spans="1:29" ht="12.75">
      <c r="A97" s="13"/>
      <c r="B97" s="29">
        <v>32</v>
      </c>
      <c r="C97" s="26">
        <f t="shared" si="6"/>
        <v>-5</v>
      </c>
      <c r="D97" s="14"/>
      <c r="E97" s="14"/>
      <c r="F97" s="13"/>
      <c r="G97" s="28">
        <v>32</v>
      </c>
      <c r="H97" s="26">
        <f t="shared" si="7"/>
        <v>-5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3"/>
      <c r="W97" s="13"/>
      <c r="X97" s="13"/>
      <c r="Y97" s="13"/>
      <c r="Z97" s="13"/>
      <c r="AA97" s="13"/>
      <c r="AB97" s="13"/>
      <c r="AC97" s="13"/>
    </row>
    <row r="98" spans="1:29" ht="12.75">
      <c r="A98" s="13"/>
      <c r="B98" s="29">
        <v>32</v>
      </c>
      <c r="C98" s="26">
        <f t="shared" si="6"/>
        <v>-5</v>
      </c>
      <c r="D98" s="14"/>
      <c r="E98" s="14"/>
      <c r="F98" s="13"/>
      <c r="G98" s="28">
        <v>32</v>
      </c>
      <c r="H98" s="26">
        <f t="shared" si="7"/>
        <v>-5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3"/>
      <c r="W98" s="13"/>
      <c r="X98" s="13"/>
      <c r="Y98" s="13"/>
      <c r="Z98" s="13"/>
      <c r="AA98" s="13"/>
      <c r="AB98" s="13"/>
      <c r="AC98" s="13"/>
    </row>
    <row r="99" spans="1:29" ht="12.75">
      <c r="A99" s="13"/>
      <c r="B99" s="29">
        <v>32</v>
      </c>
      <c r="C99" s="26">
        <f t="shared" si="6"/>
        <v>-5</v>
      </c>
      <c r="D99" s="14"/>
      <c r="E99" s="14"/>
      <c r="F99" s="13"/>
      <c r="G99" s="28">
        <v>32</v>
      </c>
      <c r="H99" s="26">
        <f t="shared" si="7"/>
        <v>-5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3"/>
      <c r="W99" s="13"/>
      <c r="X99" s="13"/>
      <c r="Y99" s="13"/>
      <c r="Z99" s="13"/>
      <c r="AA99" s="13"/>
      <c r="AB99" s="13"/>
      <c r="AC99" s="13"/>
    </row>
    <row r="100" spans="1:29" ht="12.75">
      <c r="A100" s="13"/>
      <c r="B100" s="29">
        <v>32</v>
      </c>
      <c r="C100" s="26">
        <f t="shared" si="6"/>
        <v>-5</v>
      </c>
      <c r="D100" s="14"/>
      <c r="E100" s="14"/>
      <c r="F100" s="13"/>
      <c r="G100" s="28">
        <v>32</v>
      </c>
      <c r="H100" s="26">
        <f t="shared" si="7"/>
        <v>-5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3"/>
      <c r="W100" s="13"/>
      <c r="X100" s="13"/>
      <c r="Y100" s="13"/>
      <c r="Z100" s="13"/>
      <c r="AA100" s="13"/>
      <c r="AB100" s="13"/>
      <c r="AC100" s="13"/>
    </row>
    <row r="101" spans="1:29" ht="12.75">
      <c r="A101" s="13"/>
      <c r="B101" s="29">
        <v>32</v>
      </c>
      <c r="C101" s="26">
        <f t="shared" si="6"/>
        <v>-5</v>
      </c>
      <c r="D101" s="14"/>
      <c r="E101" s="14"/>
      <c r="F101" s="13"/>
      <c r="G101" s="28">
        <v>32</v>
      </c>
      <c r="H101" s="26">
        <f t="shared" si="7"/>
        <v>-5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3"/>
      <c r="W101" s="13"/>
      <c r="X101" s="13"/>
      <c r="Y101" s="13"/>
      <c r="Z101" s="13"/>
      <c r="AA101" s="13"/>
      <c r="AB101" s="13"/>
      <c r="AC101" s="13"/>
    </row>
    <row r="102" spans="1:29" ht="12.75">
      <c r="A102" s="13"/>
      <c r="B102" s="29">
        <v>32</v>
      </c>
      <c r="C102" s="26">
        <f t="shared" si="6"/>
        <v>-5</v>
      </c>
      <c r="D102" s="14"/>
      <c r="E102" s="14"/>
      <c r="F102" s="13"/>
      <c r="G102" s="28">
        <v>32</v>
      </c>
      <c r="H102" s="26">
        <f t="shared" si="7"/>
        <v>-5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3"/>
      <c r="W102" s="13"/>
      <c r="X102" s="13"/>
      <c r="Y102" s="13"/>
      <c r="Z102" s="13"/>
      <c r="AA102" s="13"/>
      <c r="AB102" s="13"/>
      <c r="AC102" s="13"/>
    </row>
    <row r="103" spans="1:29" ht="12.75">
      <c r="A103" s="13"/>
      <c r="B103" s="29">
        <v>32</v>
      </c>
      <c r="C103" s="26">
        <f t="shared" si="6"/>
        <v>-5</v>
      </c>
      <c r="D103" s="14"/>
      <c r="E103" s="14"/>
      <c r="F103" s="13"/>
      <c r="G103" s="29">
        <v>45</v>
      </c>
      <c r="H103" s="26">
        <f t="shared" si="7"/>
        <v>-5.491853096329675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3"/>
      <c r="W103" s="13"/>
      <c r="X103" s="13"/>
      <c r="Y103" s="13"/>
      <c r="Z103" s="13"/>
      <c r="AA103" s="13"/>
      <c r="AB103" s="13"/>
      <c r="AC103" s="13"/>
    </row>
    <row r="104" spans="1:29" ht="12.75">
      <c r="A104" s="13"/>
      <c r="B104" s="29">
        <v>32</v>
      </c>
      <c r="C104" s="26">
        <f t="shared" si="6"/>
        <v>-5</v>
      </c>
      <c r="D104" s="14"/>
      <c r="E104" s="14"/>
      <c r="F104" s="13"/>
      <c r="G104" s="29">
        <v>45</v>
      </c>
      <c r="H104" s="26">
        <f t="shared" si="7"/>
        <v>-5.491853096329675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3"/>
      <c r="W104" s="13"/>
      <c r="X104" s="13"/>
      <c r="Y104" s="13"/>
      <c r="Z104" s="13"/>
      <c r="AA104" s="13"/>
      <c r="AB104" s="13"/>
      <c r="AC104" s="13"/>
    </row>
    <row r="105" spans="1:29" ht="12.75">
      <c r="A105" s="13"/>
      <c r="B105" s="29">
        <v>32</v>
      </c>
      <c r="C105" s="26">
        <f t="shared" si="6"/>
        <v>-5</v>
      </c>
      <c r="D105" s="14"/>
      <c r="E105" s="14"/>
      <c r="F105" s="13"/>
      <c r="G105" s="29">
        <v>45</v>
      </c>
      <c r="H105" s="26">
        <f t="shared" si="7"/>
        <v>-5.491853096329675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3"/>
      <c r="W105" s="13"/>
      <c r="X105" s="13"/>
      <c r="Y105" s="13"/>
      <c r="Z105" s="13"/>
      <c r="AA105" s="13"/>
      <c r="AB105" s="13"/>
      <c r="AC105" s="13"/>
    </row>
    <row r="106" spans="1:29" ht="12.75">
      <c r="A106" s="13"/>
      <c r="B106" s="29">
        <v>32</v>
      </c>
      <c r="C106" s="26">
        <f t="shared" si="6"/>
        <v>-5</v>
      </c>
      <c r="D106" s="14"/>
      <c r="E106" s="14"/>
      <c r="F106" s="13"/>
      <c r="G106" s="29">
        <v>45</v>
      </c>
      <c r="H106" s="26">
        <f t="shared" si="7"/>
        <v>-5.491853096329675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3"/>
      <c r="W106" s="13"/>
      <c r="X106" s="13"/>
      <c r="Y106" s="13"/>
      <c r="Z106" s="13"/>
      <c r="AA106" s="13"/>
      <c r="AB106" s="13"/>
      <c r="AC106" s="13"/>
    </row>
    <row r="107" spans="1:29" ht="12.75">
      <c r="A107" s="13"/>
      <c r="B107" s="29">
        <v>32</v>
      </c>
      <c r="C107" s="26">
        <f t="shared" si="6"/>
        <v>-5</v>
      </c>
      <c r="D107" s="14"/>
      <c r="E107" s="14"/>
      <c r="F107" s="13"/>
      <c r="G107" s="29">
        <v>45</v>
      </c>
      <c r="H107" s="26">
        <f t="shared" si="7"/>
        <v>-5.491853096329675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3"/>
      <c r="W107" s="13"/>
      <c r="X107" s="13"/>
      <c r="Y107" s="13"/>
      <c r="Z107" s="13"/>
      <c r="AA107" s="13"/>
      <c r="AB107" s="13"/>
      <c r="AC107" s="13"/>
    </row>
    <row r="108" spans="1:29" ht="12.75">
      <c r="A108" s="13"/>
      <c r="B108" s="29">
        <v>32</v>
      </c>
      <c r="C108" s="26">
        <f t="shared" si="6"/>
        <v>-5</v>
      </c>
      <c r="D108" s="14"/>
      <c r="E108" s="14"/>
      <c r="F108" s="13"/>
      <c r="G108" s="29">
        <v>45</v>
      </c>
      <c r="H108" s="26">
        <f t="shared" si="7"/>
        <v>-5.491853096329675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3"/>
      <c r="W108" s="13"/>
      <c r="X108" s="13"/>
      <c r="Y108" s="13"/>
      <c r="Z108" s="13"/>
      <c r="AA108" s="13"/>
      <c r="AB108" s="13"/>
      <c r="AC108" s="13"/>
    </row>
    <row r="109" spans="1:29" ht="12.75">
      <c r="A109" s="13"/>
      <c r="B109" s="29">
        <v>32</v>
      </c>
      <c r="C109" s="26">
        <f t="shared" si="6"/>
        <v>-5</v>
      </c>
      <c r="D109" s="14"/>
      <c r="E109" s="14"/>
      <c r="F109" s="13"/>
      <c r="G109" s="29">
        <v>45</v>
      </c>
      <c r="H109" s="26">
        <f t="shared" si="7"/>
        <v>-5.491853096329675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3"/>
      <c r="W109" s="13"/>
      <c r="X109" s="13"/>
      <c r="Y109" s="13"/>
      <c r="Z109" s="13"/>
      <c r="AA109" s="13"/>
      <c r="AB109" s="13"/>
      <c r="AC109" s="13"/>
    </row>
    <row r="110" spans="1:29" ht="12.75">
      <c r="A110" s="13"/>
      <c r="B110" s="29">
        <v>32</v>
      </c>
      <c r="C110" s="26">
        <f t="shared" si="6"/>
        <v>-5</v>
      </c>
      <c r="D110" s="14"/>
      <c r="E110" s="14"/>
      <c r="F110" s="13"/>
      <c r="G110" s="29">
        <v>45</v>
      </c>
      <c r="H110" s="26">
        <f t="shared" si="7"/>
        <v>-5.491853096329675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3"/>
      <c r="W110" s="13"/>
      <c r="X110" s="13"/>
      <c r="Y110" s="13"/>
      <c r="Z110" s="13"/>
      <c r="AA110" s="13"/>
      <c r="AB110" s="13"/>
      <c r="AC110" s="13"/>
    </row>
    <row r="111" spans="1:29" ht="12.75">
      <c r="A111" s="13"/>
      <c r="B111" s="29">
        <v>32</v>
      </c>
      <c r="C111" s="26">
        <f t="shared" si="6"/>
        <v>-5</v>
      </c>
      <c r="D111" s="14"/>
      <c r="E111" s="14"/>
      <c r="F111" s="13"/>
      <c r="G111" s="29">
        <v>45</v>
      </c>
      <c r="H111" s="26">
        <f t="shared" si="7"/>
        <v>-5.491853096329675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3"/>
      <c r="W111" s="13"/>
      <c r="X111" s="13"/>
      <c r="Y111" s="13"/>
      <c r="Z111" s="13"/>
      <c r="AA111" s="13"/>
      <c r="AB111" s="13"/>
      <c r="AC111" s="13"/>
    </row>
    <row r="112" spans="1:29" ht="12.75">
      <c r="A112" s="13"/>
      <c r="B112" s="29">
        <v>32</v>
      </c>
      <c r="C112" s="26">
        <f t="shared" si="6"/>
        <v>-5</v>
      </c>
      <c r="D112" s="14"/>
      <c r="E112" s="14"/>
      <c r="F112" s="13"/>
      <c r="G112" s="29">
        <v>45</v>
      </c>
      <c r="H112" s="26">
        <f t="shared" si="7"/>
        <v>-5.491853096329675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3"/>
      <c r="W112" s="13"/>
      <c r="X112" s="13"/>
      <c r="Y112" s="13"/>
      <c r="Z112" s="13"/>
      <c r="AA112" s="13"/>
      <c r="AB112" s="13"/>
      <c r="AC112" s="13"/>
    </row>
    <row r="113" spans="1:29" ht="12.75">
      <c r="A113" s="13"/>
      <c r="B113" s="29">
        <v>32</v>
      </c>
      <c r="C113" s="26">
        <f t="shared" si="6"/>
        <v>-5</v>
      </c>
      <c r="D113" s="14"/>
      <c r="E113" s="14"/>
      <c r="F113" s="13"/>
      <c r="G113" s="29">
        <v>45</v>
      </c>
      <c r="H113" s="26">
        <f t="shared" si="7"/>
        <v>-5.491853096329675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3"/>
      <c r="W113" s="13"/>
      <c r="X113" s="13"/>
      <c r="Y113" s="13"/>
      <c r="Z113" s="13"/>
      <c r="AA113" s="13"/>
      <c r="AB113" s="13"/>
      <c r="AC113" s="13"/>
    </row>
    <row r="114" spans="1:29" ht="12.75">
      <c r="A114" s="13"/>
      <c r="B114" s="29">
        <v>32</v>
      </c>
      <c r="C114" s="26">
        <f t="shared" si="6"/>
        <v>-5</v>
      </c>
      <c r="D114" s="14"/>
      <c r="E114" s="14"/>
      <c r="F114" s="13"/>
      <c r="G114" s="29">
        <v>64</v>
      </c>
      <c r="H114" s="26">
        <f t="shared" si="7"/>
        <v>-6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3"/>
      <c r="W114" s="13"/>
      <c r="X114" s="13"/>
      <c r="Y114" s="13"/>
      <c r="Z114" s="13"/>
      <c r="AA114" s="13"/>
      <c r="AB114" s="13"/>
      <c r="AC114" s="13"/>
    </row>
    <row r="115" spans="1:29" ht="12.75">
      <c r="A115" s="13"/>
      <c r="B115" s="29">
        <v>32</v>
      </c>
      <c r="C115" s="26">
        <f t="shared" si="6"/>
        <v>-5</v>
      </c>
      <c r="D115" s="14"/>
      <c r="E115" s="14"/>
      <c r="F115" s="13"/>
      <c r="G115" s="29">
        <v>64</v>
      </c>
      <c r="H115" s="26">
        <f t="shared" si="7"/>
        <v>-6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3"/>
      <c r="W115" s="13"/>
      <c r="X115" s="13"/>
      <c r="Y115" s="13"/>
      <c r="Z115" s="13"/>
      <c r="AA115" s="13"/>
      <c r="AB115" s="13"/>
      <c r="AC115" s="13"/>
    </row>
    <row r="116" spans="1:29" ht="12.75">
      <c r="A116" s="13"/>
      <c r="B116" s="29">
        <v>32</v>
      </c>
      <c r="C116" s="26">
        <f aca="true" t="shared" si="8" ref="C116:C122">-LOG(B116,2)</f>
        <v>-5</v>
      </c>
      <c r="D116" s="14"/>
      <c r="E116" s="14"/>
      <c r="F116" s="13"/>
      <c r="G116" s="29">
        <v>64</v>
      </c>
      <c r="H116" s="26">
        <f>-LOG(G116,2)</f>
        <v>-6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3"/>
      <c r="W116" s="13"/>
      <c r="X116" s="13"/>
      <c r="Y116" s="13"/>
      <c r="Z116" s="13"/>
      <c r="AA116" s="13"/>
      <c r="AB116" s="13"/>
      <c r="AC116" s="13"/>
    </row>
    <row r="117" spans="1:29" ht="12.75">
      <c r="A117" s="13"/>
      <c r="B117" s="29">
        <v>32</v>
      </c>
      <c r="C117" s="26">
        <f t="shared" si="8"/>
        <v>-5</v>
      </c>
      <c r="D117" s="14"/>
      <c r="E117" s="14"/>
      <c r="F117" s="13"/>
      <c r="G117" s="29">
        <v>90</v>
      </c>
      <c r="H117" s="26">
        <f>-LOG(G117,2)</f>
        <v>-6.491853096329675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3"/>
      <c r="W117" s="13"/>
      <c r="X117" s="13"/>
      <c r="Y117" s="13"/>
      <c r="Z117" s="13"/>
      <c r="AA117" s="13"/>
      <c r="AB117" s="13"/>
      <c r="AC117" s="13"/>
    </row>
    <row r="118" spans="1:29" ht="12.75">
      <c r="A118" s="13"/>
      <c r="B118" s="30">
        <v>45</v>
      </c>
      <c r="C118" s="26">
        <f t="shared" si="8"/>
        <v>-5.491853096329675</v>
      </c>
      <c r="D118" s="14"/>
      <c r="E118" s="14"/>
      <c r="F118" s="13"/>
      <c r="G118" s="30">
        <v>90</v>
      </c>
      <c r="H118" s="26">
        <f>-LOG(G118,2)</f>
        <v>-6.491853096329675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3"/>
      <c r="W118" s="13"/>
      <c r="X118" s="13"/>
      <c r="Y118" s="13"/>
      <c r="Z118" s="13"/>
      <c r="AA118" s="13"/>
      <c r="AB118" s="13"/>
      <c r="AC118" s="13"/>
    </row>
    <row r="119" spans="1:29" ht="12.75">
      <c r="A119" s="13"/>
      <c r="B119" s="30">
        <v>45</v>
      </c>
      <c r="C119" s="26">
        <f t="shared" si="8"/>
        <v>-5.491853096329675</v>
      </c>
      <c r="D119" s="14"/>
      <c r="E119" s="14"/>
      <c r="F119" s="13"/>
      <c r="G119" s="30">
        <v>128</v>
      </c>
      <c r="H119" s="26">
        <f>-LOG(G119,2)</f>
        <v>-7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3"/>
      <c r="W119" s="13"/>
      <c r="X119" s="13"/>
      <c r="Y119" s="13"/>
      <c r="Z119" s="13"/>
      <c r="AA119" s="13"/>
      <c r="AB119" s="13"/>
      <c r="AC119" s="13"/>
    </row>
    <row r="120" spans="1:29" ht="12.75">
      <c r="A120" s="8"/>
      <c r="B120" s="30">
        <v>45</v>
      </c>
      <c r="C120" s="26">
        <f t="shared" si="8"/>
        <v>-5.491853096329675</v>
      </c>
      <c r="D120" s="14"/>
      <c r="E120" s="14"/>
      <c r="F120" s="8"/>
      <c r="G120" s="30"/>
      <c r="H120" s="26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3"/>
      <c r="W120" s="13"/>
      <c r="X120" s="13"/>
      <c r="Y120" s="13"/>
      <c r="Z120" s="13"/>
      <c r="AA120" s="13"/>
      <c r="AB120" s="13"/>
      <c r="AC120" s="13"/>
    </row>
    <row r="121" spans="1:29" ht="12.75">
      <c r="A121" s="7"/>
      <c r="B121" s="30">
        <v>64</v>
      </c>
      <c r="C121" s="26">
        <f t="shared" si="8"/>
        <v>-6</v>
      </c>
      <c r="D121" s="14"/>
      <c r="E121" s="14"/>
      <c r="F121" s="7"/>
      <c r="G121" s="30"/>
      <c r="H121" s="26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3"/>
      <c r="W121" s="13"/>
      <c r="X121" s="13"/>
      <c r="Y121" s="13"/>
      <c r="Z121" s="13"/>
      <c r="AA121" s="13"/>
      <c r="AB121" s="13"/>
      <c r="AC121" s="13"/>
    </row>
    <row r="122" spans="1:29" ht="12.75">
      <c r="A122" s="14"/>
      <c r="B122" s="30">
        <v>64</v>
      </c>
      <c r="C122" s="26">
        <f t="shared" si="8"/>
        <v>-6</v>
      </c>
      <c r="D122" s="14"/>
      <c r="E122" s="14"/>
      <c r="F122" s="14"/>
      <c r="G122" s="30"/>
      <c r="H122" s="26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3"/>
      <c r="W122" s="13"/>
      <c r="X122" s="13"/>
      <c r="Y122" s="13"/>
      <c r="Z122" s="13"/>
      <c r="AA122" s="13"/>
      <c r="AB122" s="13"/>
      <c r="AC122" s="13"/>
    </row>
    <row r="123" spans="1:29" ht="12.75">
      <c r="A123" s="14"/>
      <c r="B123" s="30"/>
      <c r="C123" s="26"/>
      <c r="D123" s="14"/>
      <c r="E123" s="14"/>
      <c r="F123" s="14"/>
      <c r="G123" s="30"/>
      <c r="H123" s="26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3"/>
      <c r="W123" s="13"/>
      <c r="X123" s="13"/>
      <c r="Y123" s="13"/>
      <c r="Z123" s="13"/>
      <c r="AA123" s="13"/>
      <c r="AB123" s="13"/>
      <c r="AC123" s="13"/>
    </row>
    <row r="124" spans="1:29" ht="12.75">
      <c r="A124" s="14"/>
      <c r="B124" s="30"/>
      <c r="C124" s="26"/>
      <c r="D124" s="14"/>
      <c r="E124" s="14"/>
      <c r="F124" s="14"/>
      <c r="G124" s="30"/>
      <c r="H124" s="26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3"/>
      <c r="W124" s="13"/>
      <c r="X124" s="13"/>
      <c r="Y124" s="13"/>
      <c r="Z124" s="13"/>
      <c r="AA124" s="13"/>
      <c r="AB124" s="13"/>
      <c r="AC124" s="13"/>
    </row>
    <row r="125" spans="1:29" ht="12.75">
      <c r="A125" s="14"/>
      <c r="B125" s="30"/>
      <c r="C125" s="26"/>
      <c r="D125" s="14"/>
      <c r="E125" s="14"/>
      <c r="F125" s="14"/>
      <c r="G125" s="30"/>
      <c r="H125" s="26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3"/>
      <c r="W125" s="13"/>
      <c r="X125" s="13"/>
      <c r="Y125" s="13"/>
      <c r="Z125" s="13"/>
      <c r="AA125" s="13"/>
      <c r="AB125" s="13"/>
      <c r="AC125" s="13"/>
    </row>
    <row r="126" spans="1:29" ht="12.75">
      <c r="A126" s="14"/>
      <c r="B126" s="30"/>
      <c r="C126" s="26"/>
      <c r="D126" s="14"/>
      <c r="E126" s="14"/>
      <c r="F126" s="14"/>
      <c r="G126" s="30"/>
      <c r="H126" s="26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3"/>
      <c r="W126" s="13"/>
      <c r="X126" s="13"/>
      <c r="Y126" s="13"/>
      <c r="Z126" s="13"/>
      <c r="AA126" s="13"/>
      <c r="AB126" s="13"/>
      <c r="AC126" s="13"/>
    </row>
    <row r="127" spans="1:29" ht="12.75">
      <c r="A127" s="14"/>
      <c r="B127" s="30"/>
      <c r="C127" s="26"/>
      <c r="D127" s="14"/>
      <c r="E127" s="14"/>
      <c r="F127" s="14"/>
      <c r="G127" s="30"/>
      <c r="H127" s="26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3"/>
      <c r="W127" s="13"/>
      <c r="X127" s="13"/>
      <c r="Y127" s="13"/>
      <c r="Z127" s="13"/>
      <c r="AA127" s="13"/>
      <c r="AB127" s="13"/>
      <c r="AC127" s="13"/>
    </row>
    <row r="128" spans="1:29" ht="12.75">
      <c r="A128" s="14"/>
      <c r="B128" s="30"/>
      <c r="C128" s="26"/>
      <c r="D128" s="14"/>
      <c r="E128" s="14"/>
      <c r="F128" s="14"/>
      <c r="G128" s="30"/>
      <c r="H128" s="26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3"/>
      <c r="W128" s="13"/>
      <c r="X128" s="13"/>
      <c r="Y128" s="13"/>
      <c r="Z128" s="13"/>
      <c r="AA128" s="13"/>
      <c r="AB128" s="13"/>
      <c r="AC128" s="13"/>
    </row>
    <row r="129" spans="1:29" ht="12.75">
      <c r="A129" s="14"/>
      <c r="B129" s="30"/>
      <c r="C129" s="26"/>
      <c r="D129" s="14"/>
      <c r="E129" s="14"/>
      <c r="F129" s="14"/>
      <c r="G129" s="30"/>
      <c r="H129" s="26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3"/>
      <c r="W129" s="13"/>
      <c r="X129" s="13"/>
      <c r="Y129" s="13"/>
      <c r="Z129" s="13"/>
      <c r="AA129" s="13"/>
      <c r="AB129" s="13"/>
      <c r="AC129" s="13"/>
    </row>
    <row r="130" spans="1:29" ht="12.75">
      <c r="A130" s="14"/>
      <c r="B130" s="30"/>
      <c r="C130" s="26"/>
      <c r="D130" s="14"/>
      <c r="E130" s="14"/>
      <c r="F130" s="14"/>
      <c r="G130" s="30"/>
      <c r="H130" s="26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3"/>
      <c r="W130" s="13"/>
      <c r="X130" s="13"/>
      <c r="Y130" s="13"/>
      <c r="Z130" s="13"/>
      <c r="AA130" s="13"/>
      <c r="AB130" s="13"/>
      <c r="AC130" s="13"/>
    </row>
    <row r="131" spans="1:29" ht="12.75">
      <c r="A131" s="14"/>
      <c r="B131" s="30"/>
      <c r="C131" s="26"/>
      <c r="D131" s="14"/>
      <c r="E131" s="14"/>
      <c r="F131" s="14"/>
      <c r="G131" s="30"/>
      <c r="H131" s="26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3"/>
      <c r="W131" s="13"/>
      <c r="X131" s="13"/>
      <c r="Y131" s="13"/>
      <c r="Z131" s="13"/>
      <c r="AA131" s="13"/>
      <c r="AB131" s="13"/>
      <c r="AC131" s="13"/>
    </row>
    <row r="132" spans="1:29" ht="12.75">
      <c r="A132" s="14"/>
      <c r="B132" s="31"/>
      <c r="C132" s="26"/>
      <c r="D132" s="14"/>
      <c r="E132" s="14"/>
      <c r="F132" s="14"/>
      <c r="G132" s="31"/>
      <c r="H132" s="26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3"/>
      <c r="W132" s="13"/>
      <c r="X132" s="13"/>
      <c r="Y132" s="13"/>
      <c r="Z132" s="13"/>
      <c r="AA132" s="13"/>
      <c r="AB132" s="13"/>
      <c r="AC132" s="13"/>
    </row>
    <row r="133" spans="1:29" ht="12.75">
      <c r="A133" s="14"/>
      <c r="B133" s="31"/>
      <c r="C133" s="26"/>
      <c r="D133" s="14"/>
      <c r="E133" s="14"/>
      <c r="F133" s="14"/>
      <c r="G133" s="31"/>
      <c r="H133" s="26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3"/>
      <c r="W133" s="13"/>
      <c r="X133" s="13"/>
      <c r="Y133" s="13"/>
      <c r="Z133" s="13"/>
      <c r="AA133" s="13"/>
      <c r="AB133" s="13"/>
      <c r="AC133" s="13"/>
    </row>
    <row r="134" spans="1:29" ht="12.75">
      <c r="A134" s="14"/>
      <c r="B134" s="31"/>
      <c r="C134" s="26"/>
      <c r="D134" s="14"/>
      <c r="E134" s="14"/>
      <c r="F134" s="14"/>
      <c r="G134" s="31"/>
      <c r="H134" s="26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3"/>
      <c r="W134" s="13"/>
      <c r="X134" s="13"/>
      <c r="Y134" s="13"/>
      <c r="Z134" s="13"/>
      <c r="AA134" s="13"/>
      <c r="AB134" s="13"/>
      <c r="AC134" s="13"/>
    </row>
    <row r="135" spans="1:29" ht="12.75">
      <c r="A135" s="14"/>
      <c r="B135" s="31"/>
      <c r="C135" s="26"/>
      <c r="D135" s="14"/>
      <c r="E135" s="14"/>
      <c r="F135" s="14"/>
      <c r="G135" s="31"/>
      <c r="H135" s="26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3"/>
      <c r="W135" s="13"/>
      <c r="X135" s="13"/>
      <c r="Y135" s="13"/>
      <c r="Z135" s="13"/>
      <c r="AA135" s="13"/>
      <c r="AB135" s="13"/>
      <c r="AC135" s="13"/>
    </row>
    <row r="136" spans="1:29" ht="12.75">
      <c r="A136" s="14"/>
      <c r="B136" s="31"/>
      <c r="C136" s="26"/>
      <c r="D136" s="14"/>
      <c r="E136" s="14"/>
      <c r="F136" s="14"/>
      <c r="G136" s="31"/>
      <c r="H136" s="26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3"/>
      <c r="W136" s="13"/>
      <c r="X136" s="13"/>
      <c r="Y136" s="13"/>
      <c r="Z136" s="13"/>
      <c r="AA136" s="13"/>
      <c r="AB136" s="13"/>
      <c r="AC136" s="13"/>
    </row>
    <row r="137" spans="1:29" ht="12.75">
      <c r="A137" s="14"/>
      <c r="B137" s="31"/>
      <c r="C137" s="26"/>
      <c r="D137" s="14"/>
      <c r="E137" s="14"/>
      <c r="F137" s="14"/>
      <c r="G137" s="31"/>
      <c r="H137" s="26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3"/>
      <c r="W137" s="13"/>
      <c r="X137" s="13"/>
      <c r="Y137" s="13"/>
      <c r="Z137" s="13"/>
      <c r="AA137" s="13"/>
      <c r="AB137" s="13"/>
      <c r="AC137" s="13"/>
    </row>
    <row r="138" spans="1:29" ht="12.75">
      <c r="A138" s="14"/>
      <c r="B138" s="31"/>
      <c r="C138" s="26"/>
      <c r="D138" s="14"/>
      <c r="E138" s="14"/>
      <c r="F138" s="14"/>
      <c r="G138" s="31"/>
      <c r="H138" s="26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3"/>
      <c r="W138" s="13"/>
      <c r="X138" s="13"/>
      <c r="Y138" s="13"/>
      <c r="Z138" s="13"/>
      <c r="AA138" s="13"/>
      <c r="AB138" s="13"/>
      <c r="AC138" s="13"/>
    </row>
    <row r="139" spans="1:29" ht="12.75">
      <c r="A139" s="14"/>
      <c r="B139" s="31"/>
      <c r="C139" s="26"/>
      <c r="D139" s="14"/>
      <c r="E139" s="14"/>
      <c r="F139" s="14"/>
      <c r="G139" s="31"/>
      <c r="H139" s="26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3"/>
      <c r="W139" s="13"/>
      <c r="X139" s="13"/>
      <c r="Y139" s="13"/>
      <c r="Z139" s="13"/>
      <c r="AA139" s="13"/>
      <c r="AB139" s="13"/>
      <c r="AC139" s="13"/>
    </row>
    <row r="140" spans="1:29" ht="12.75">
      <c r="A140" s="14"/>
      <c r="B140" s="31"/>
      <c r="C140" s="26"/>
      <c r="D140" s="14"/>
      <c r="E140" s="14"/>
      <c r="F140" s="14"/>
      <c r="G140" s="31"/>
      <c r="H140" s="26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3"/>
      <c r="W140" s="13"/>
      <c r="X140" s="13"/>
      <c r="Y140" s="13"/>
      <c r="Z140" s="13"/>
      <c r="AA140" s="13"/>
      <c r="AB140" s="13"/>
      <c r="AC140" s="13"/>
    </row>
    <row r="141" spans="1:29" ht="12.75">
      <c r="A141" s="14"/>
      <c r="B141" s="31"/>
      <c r="C141" s="26"/>
      <c r="D141" s="14"/>
      <c r="E141" s="14"/>
      <c r="F141" s="14"/>
      <c r="G141" s="31"/>
      <c r="H141" s="26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3"/>
      <c r="W141" s="13"/>
      <c r="X141" s="13"/>
      <c r="Y141" s="13"/>
      <c r="Z141" s="13"/>
      <c r="AA141" s="13"/>
      <c r="AB141" s="13"/>
      <c r="AC141" s="13"/>
    </row>
    <row r="142" spans="1:29" ht="12.75">
      <c r="A142" s="14"/>
      <c r="B142" s="31"/>
      <c r="C142" s="26"/>
      <c r="D142" s="14"/>
      <c r="E142" s="14"/>
      <c r="F142" s="14"/>
      <c r="G142" s="31"/>
      <c r="H142" s="26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3"/>
      <c r="W142" s="13"/>
      <c r="X142" s="13"/>
      <c r="Y142" s="13"/>
      <c r="Z142" s="13"/>
      <c r="AA142" s="13"/>
      <c r="AB142" s="13"/>
      <c r="AC142" s="13"/>
    </row>
    <row r="143" spans="1:29" ht="12.75">
      <c r="A143" s="14"/>
      <c r="B143" s="31"/>
      <c r="C143" s="26"/>
      <c r="D143" s="14"/>
      <c r="E143" s="14"/>
      <c r="F143" s="14"/>
      <c r="G143" s="31"/>
      <c r="H143" s="26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3"/>
      <c r="W143" s="13"/>
      <c r="X143" s="13"/>
      <c r="Y143" s="13"/>
      <c r="Z143" s="13"/>
      <c r="AA143" s="13"/>
      <c r="AB143" s="13"/>
      <c r="AC143" s="13"/>
    </row>
    <row r="144" spans="1:29" ht="12.75">
      <c r="A144" s="14"/>
      <c r="B144" s="31"/>
      <c r="C144" s="26"/>
      <c r="D144" s="14"/>
      <c r="E144" s="14"/>
      <c r="F144" s="14"/>
      <c r="G144" s="31"/>
      <c r="H144" s="26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3"/>
      <c r="W144" s="13"/>
      <c r="X144" s="13"/>
      <c r="Y144" s="13"/>
      <c r="Z144" s="13"/>
      <c r="AA144" s="13"/>
      <c r="AB144" s="13"/>
      <c r="AC144" s="13"/>
    </row>
    <row r="145" spans="1:29" ht="12.75">
      <c r="A145" s="14"/>
      <c r="B145" s="31"/>
      <c r="C145" s="26"/>
      <c r="D145" s="14"/>
      <c r="E145" s="14"/>
      <c r="F145" s="14"/>
      <c r="G145" s="31"/>
      <c r="H145" s="26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3"/>
      <c r="W145" s="13"/>
      <c r="X145" s="13"/>
      <c r="Y145" s="13"/>
      <c r="Z145" s="13"/>
      <c r="AA145" s="13"/>
      <c r="AB145" s="13"/>
      <c r="AC145" s="13"/>
    </row>
    <row r="146" spans="1:29" ht="12.75">
      <c r="A146" s="14"/>
      <c r="B146" s="31"/>
      <c r="C146" s="26"/>
      <c r="D146" s="14"/>
      <c r="E146" s="14"/>
      <c r="F146" s="14"/>
      <c r="G146" s="31"/>
      <c r="H146" s="26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3"/>
      <c r="W146" s="13"/>
      <c r="X146" s="13"/>
      <c r="Y146" s="13"/>
      <c r="Z146" s="13"/>
      <c r="AA146" s="13"/>
      <c r="AB146" s="13"/>
      <c r="AC146" s="13"/>
    </row>
    <row r="147" spans="1:29" ht="12.75">
      <c r="A147" s="14"/>
      <c r="B147" s="31"/>
      <c r="C147" s="26"/>
      <c r="D147" s="14"/>
      <c r="E147" s="14"/>
      <c r="F147" s="14"/>
      <c r="G147" s="31"/>
      <c r="H147" s="26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3"/>
      <c r="W147" s="13"/>
      <c r="X147" s="13"/>
      <c r="Y147" s="13"/>
      <c r="Z147" s="13"/>
      <c r="AA147" s="13"/>
      <c r="AB147" s="13"/>
      <c r="AC147" s="13"/>
    </row>
    <row r="148" spans="1:29" ht="12.75">
      <c r="A148" s="14" t="s">
        <v>29</v>
      </c>
      <c r="B148" s="32"/>
      <c r="C148" s="14"/>
      <c r="D148" s="14"/>
      <c r="E148" s="14"/>
      <c r="F148" s="14" t="s">
        <v>29</v>
      </c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3"/>
      <c r="W148" s="13"/>
      <c r="X148" s="13"/>
      <c r="Y148" s="13"/>
      <c r="Z148" s="13"/>
      <c r="AA148" s="13"/>
      <c r="AB148" s="13"/>
      <c r="AC148" s="13"/>
    </row>
    <row r="149" spans="1:29" ht="12.75">
      <c r="A149" s="14" t="s">
        <v>30</v>
      </c>
      <c r="B149" s="14">
        <f>AVERAGE(B$20:B$122)</f>
        <v>20.563106796116504</v>
      </c>
      <c r="C149" s="14"/>
      <c r="D149" s="14"/>
      <c r="E149" s="14"/>
      <c r="F149" s="14" t="s">
        <v>30</v>
      </c>
      <c r="G149" s="14">
        <f>AVERAGE(G$20:G$122)</f>
        <v>26.69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3"/>
      <c r="W149" s="13"/>
      <c r="X149" s="13"/>
      <c r="Y149" s="13"/>
      <c r="Z149" s="13"/>
      <c r="AA149" s="13"/>
      <c r="AB149" s="13"/>
      <c r="AC149" s="13"/>
    </row>
    <row r="150" spans="1:29" ht="12.75">
      <c r="A150" s="14" t="s">
        <v>31</v>
      </c>
      <c r="B150" s="14">
        <f>MEDIAN(B$20:B$122)</f>
        <v>22</v>
      </c>
      <c r="C150" s="14"/>
      <c r="D150" s="14"/>
      <c r="E150" s="14"/>
      <c r="F150" s="14" t="s">
        <v>31</v>
      </c>
      <c r="G150" s="14">
        <f>MEDIAN(G$20:G$122)</f>
        <v>22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3"/>
      <c r="W150" s="13"/>
      <c r="X150" s="13"/>
      <c r="Y150" s="13"/>
      <c r="Z150" s="13"/>
      <c r="AA150" s="13"/>
      <c r="AB150" s="13"/>
      <c r="AC150" s="13"/>
    </row>
    <row r="151" spans="1:29" ht="12.75">
      <c r="A151" s="27" t="s">
        <v>32</v>
      </c>
      <c r="B151" s="14">
        <f>MIN(B$20:B$122)</f>
        <v>4</v>
      </c>
      <c r="C151" s="14"/>
      <c r="D151" s="14"/>
      <c r="E151" s="14"/>
      <c r="F151" s="27" t="s">
        <v>32</v>
      </c>
      <c r="G151" s="14">
        <f>MIN(G$20:G$122)</f>
        <v>4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3"/>
      <c r="W151" s="13"/>
      <c r="X151" s="13"/>
      <c r="Y151" s="13"/>
      <c r="Z151" s="13"/>
      <c r="AA151" s="13"/>
      <c r="AB151" s="13"/>
      <c r="AC151" s="13"/>
    </row>
    <row r="152" spans="1:29" ht="12.75">
      <c r="A152" s="27" t="s">
        <v>33</v>
      </c>
      <c r="B152" s="14">
        <f>MAX(B$20:B$122)</f>
        <v>64</v>
      </c>
      <c r="C152" s="14"/>
      <c r="D152" s="14"/>
      <c r="E152" s="14"/>
      <c r="F152" s="27" t="s">
        <v>33</v>
      </c>
      <c r="G152" s="14">
        <f>MAX(G$20:G$122)</f>
        <v>128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3"/>
      <c r="W152" s="13"/>
      <c r="X152" s="13"/>
      <c r="Y152" s="13"/>
      <c r="Z152" s="13"/>
      <c r="AA152" s="13"/>
      <c r="AB152" s="13"/>
      <c r="AC152" s="13"/>
    </row>
    <row r="153" spans="1:29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3"/>
      <c r="W153" s="13"/>
      <c r="X153" s="13"/>
      <c r="Y153" s="13"/>
      <c r="Z153" s="13"/>
      <c r="AA153" s="13"/>
      <c r="AB153" s="13"/>
      <c r="AC153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0"/>
  <sheetViews>
    <sheetView workbookViewId="0" topLeftCell="A1">
      <selection activeCell="G2" sqref="G2"/>
    </sheetView>
  </sheetViews>
  <sheetFormatPr defaultColWidth="9.140625" defaultRowHeight="12.75"/>
  <cols>
    <col min="1" max="1" width="11.421875" style="0" customWidth="1"/>
  </cols>
  <sheetData>
    <row r="2" spans="1:7" ht="12.75">
      <c r="A2" s="10" t="s">
        <v>24</v>
      </c>
      <c r="G2" t="s">
        <v>47</v>
      </c>
    </row>
    <row r="3" spans="1:2" ht="12.75">
      <c r="A3" t="s">
        <v>17</v>
      </c>
      <c r="B3" t="s">
        <v>18</v>
      </c>
    </row>
    <row r="4" spans="1:5" ht="12.75">
      <c r="A4">
        <v>11</v>
      </c>
      <c r="B4">
        <f aca="true" t="shared" si="0" ref="B4:B47">-LOG(A4,2)</f>
        <v>-3.4594316186372978</v>
      </c>
      <c r="E4" s="11" t="s">
        <v>25</v>
      </c>
    </row>
    <row r="5" spans="1:6" ht="12.75">
      <c r="A5">
        <v>11</v>
      </c>
      <c r="B5">
        <f t="shared" si="0"/>
        <v>-3.4594316186372978</v>
      </c>
      <c r="E5" t="s">
        <v>17</v>
      </c>
      <c r="F5" t="s">
        <v>18</v>
      </c>
    </row>
    <row r="6" spans="1:11" ht="12.75">
      <c r="A6">
        <v>16</v>
      </c>
      <c r="B6">
        <f t="shared" si="0"/>
        <v>-4</v>
      </c>
      <c r="E6">
        <v>11</v>
      </c>
      <c r="F6">
        <f aca="true" t="shared" si="1" ref="F6:F31">-LOG(E6,2)</f>
        <v>-3.4594316186372978</v>
      </c>
      <c r="H6" s="11" t="s">
        <v>26</v>
      </c>
      <c r="K6" s="11" t="s">
        <v>27</v>
      </c>
    </row>
    <row r="7" spans="1:12" ht="12.75">
      <c r="A7">
        <v>16</v>
      </c>
      <c r="B7">
        <f t="shared" si="0"/>
        <v>-4</v>
      </c>
      <c r="E7">
        <v>16</v>
      </c>
      <c r="F7">
        <f t="shared" si="1"/>
        <v>-4</v>
      </c>
      <c r="H7" t="s">
        <v>17</v>
      </c>
      <c r="I7" t="s">
        <v>18</v>
      </c>
      <c r="K7" t="s">
        <v>17</v>
      </c>
      <c r="L7" t="s">
        <v>18</v>
      </c>
    </row>
    <row r="8" spans="1:12" ht="12.75">
      <c r="A8">
        <v>16</v>
      </c>
      <c r="B8">
        <f t="shared" si="0"/>
        <v>-4</v>
      </c>
      <c r="E8">
        <v>16</v>
      </c>
      <c r="F8">
        <f t="shared" si="1"/>
        <v>-4</v>
      </c>
      <c r="H8">
        <v>4</v>
      </c>
      <c r="I8">
        <f aca="true" t="shared" si="2" ref="I8:I39">-LOG(H8,2)</f>
        <v>-2</v>
      </c>
      <c r="K8">
        <v>4</v>
      </c>
      <c r="L8">
        <f aca="true" t="shared" si="3" ref="L8:L39">-LOG(K8,2)</f>
        <v>-2</v>
      </c>
    </row>
    <row r="9" spans="1:12" ht="12.75">
      <c r="A9">
        <v>16</v>
      </c>
      <c r="B9">
        <f t="shared" si="0"/>
        <v>-4</v>
      </c>
      <c r="E9">
        <v>16</v>
      </c>
      <c r="F9">
        <f t="shared" si="1"/>
        <v>-4</v>
      </c>
      <c r="H9">
        <v>4</v>
      </c>
      <c r="I9">
        <f t="shared" si="2"/>
        <v>-2</v>
      </c>
      <c r="K9">
        <v>4</v>
      </c>
      <c r="L9">
        <f t="shared" si="3"/>
        <v>-2</v>
      </c>
    </row>
    <row r="10" spans="1:12" ht="12.75">
      <c r="A10">
        <v>16</v>
      </c>
      <c r="B10">
        <f t="shared" si="0"/>
        <v>-4</v>
      </c>
      <c r="E10">
        <v>16</v>
      </c>
      <c r="F10">
        <f t="shared" si="1"/>
        <v>-4</v>
      </c>
      <c r="H10">
        <v>4</v>
      </c>
      <c r="I10">
        <f t="shared" si="2"/>
        <v>-2</v>
      </c>
      <c r="K10">
        <v>5.6</v>
      </c>
      <c r="L10">
        <f t="shared" si="3"/>
        <v>-2.485426827170242</v>
      </c>
    </row>
    <row r="11" spans="1:12" ht="12.75">
      <c r="A11">
        <v>16</v>
      </c>
      <c r="B11">
        <f t="shared" si="0"/>
        <v>-4</v>
      </c>
      <c r="E11">
        <v>22</v>
      </c>
      <c r="F11">
        <f t="shared" si="1"/>
        <v>-4.459431618637297</v>
      </c>
      <c r="H11">
        <v>4</v>
      </c>
      <c r="I11">
        <f t="shared" si="2"/>
        <v>-2</v>
      </c>
      <c r="K11">
        <v>5.6</v>
      </c>
      <c r="L11">
        <f t="shared" si="3"/>
        <v>-2.485426827170242</v>
      </c>
    </row>
    <row r="12" spans="1:12" ht="12.75">
      <c r="A12">
        <v>16</v>
      </c>
      <c r="B12">
        <f t="shared" si="0"/>
        <v>-4</v>
      </c>
      <c r="E12">
        <v>22</v>
      </c>
      <c r="F12">
        <f t="shared" si="1"/>
        <v>-4.459431618637297</v>
      </c>
      <c r="H12">
        <v>4</v>
      </c>
      <c r="I12">
        <f t="shared" si="2"/>
        <v>-2</v>
      </c>
      <c r="K12">
        <v>5.6</v>
      </c>
      <c r="L12">
        <f t="shared" si="3"/>
        <v>-2.485426827170242</v>
      </c>
    </row>
    <row r="13" spans="1:12" ht="12.75">
      <c r="A13">
        <v>16</v>
      </c>
      <c r="B13">
        <f t="shared" si="0"/>
        <v>-4</v>
      </c>
      <c r="E13">
        <v>22</v>
      </c>
      <c r="F13">
        <f t="shared" si="1"/>
        <v>-4.459431618637297</v>
      </c>
      <c r="H13">
        <v>4</v>
      </c>
      <c r="I13">
        <f t="shared" si="2"/>
        <v>-2</v>
      </c>
      <c r="K13">
        <v>8</v>
      </c>
      <c r="L13">
        <f t="shared" si="3"/>
        <v>-3</v>
      </c>
    </row>
    <row r="14" spans="1:12" ht="12.75">
      <c r="A14">
        <v>16</v>
      </c>
      <c r="B14">
        <f t="shared" si="0"/>
        <v>-4</v>
      </c>
      <c r="E14">
        <v>22</v>
      </c>
      <c r="F14">
        <f t="shared" si="1"/>
        <v>-4.459431618637297</v>
      </c>
      <c r="H14">
        <v>5.6</v>
      </c>
      <c r="I14">
        <f t="shared" si="2"/>
        <v>-2.485426827170242</v>
      </c>
      <c r="K14">
        <v>8</v>
      </c>
      <c r="L14">
        <f t="shared" si="3"/>
        <v>-3</v>
      </c>
    </row>
    <row r="15" spans="1:12" ht="12.75">
      <c r="A15">
        <v>16</v>
      </c>
      <c r="B15">
        <f t="shared" si="0"/>
        <v>-4</v>
      </c>
      <c r="E15">
        <v>22</v>
      </c>
      <c r="F15">
        <f t="shared" si="1"/>
        <v>-4.459431618637297</v>
      </c>
      <c r="H15">
        <v>8</v>
      </c>
      <c r="I15">
        <f t="shared" si="2"/>
        <v>-3</v>
      </c>
      <c r="K15">
        <v>8</v>
      </c>
      <c r="L15">
        <f t="shared" si="3"/>
        <v>-3</v>
      </c>
    </row>
    <row r="16" spans="1:12" ht="12.75">
      <c r="A16">
        <v>22</v>
      </c>
      <c r="B16">
        <f t="shared" si="0"/>
        <v>-4.459431618637297</v>
      </c>
      <c r="E16">
        <v>22</v>
      </c>
      <c r="F16">
        <f t="shared" si="1"/>
        <v>-4.459431618637297</v>
      </c>
      <c r="H16">
        <v>11</v>
      </c>
      <c r="I16">
        <f t="shared" si="2"/>
        <v>-3.4594316186372978</v>
      </c>
      <c r="K16">
        <v>8</v>
      </c>
      <c r="L16">
        <f t="shared" si="3"/>
        <v>-3</v>
      </c>
    </row>
    <row r="17" spans="1:12" ht="12.75">
      <c r="A17">
        <v>22</v>
      </c>
      <c r="B17">
        <f t="shared" si="0"/>
        <v>-4.459431618637297</v>
      </c>
      <c r="E17">
        <v>22</v>
      </c>
      <c r="F17">
        <f t="shared" si="1"/>
        <v>-4.459431618637297</v>
      </c>
      <c r="H17">
        <v>11</v>
      </c>
      <c r="I17">
        <f t="shared" si="2"/>
        <v>-3.4594316186372978</v>
      </c>
      <c r="K17">
        <v>8</v>
      </c>
      <c r="L17">
        <f t="shared" si="3"/>
        <v>-3</v>
      </c>
    </row>
    <row r="18" spans="1:12" ht="12.75">
      <c r="A18">
        <v>22</v>
      </c>
      <c r="B18">
        <f t="shared" si="0"/>
        <v>-4.459431618637297</v>
      </c>
      <c r="E18">
        <v>22</v>
      </c>
      <c r="F18">
        <f t="shared" si="1"/>
        <v>-4.459431618637297</v>
      </c>
      <c r="H18">
        <v>16</v>
      </c>
      <c r="I18">
        <f t="shared" si="2"/>
        <v>-4</v>
      </c>
      <c r="K18">
        <v>11</v>
      </c>
      <c r="L18">
        <f t="shared" si="3"/>
        <v>-3.4594316186372978</v>
      </c>
    </row>
    <row r="19" spans="1:12" ht="12.75">
      <c r="A19">
        <v>22</v>
      </c>
      <c r="B19">
        <f t="shared" si="0"/>
        <v>-4.459431618637297</v>
      </c>
      <c r="E19">
        <v>22</v>
      </c>
      <c r="F19">
        <f t="shared" si="1"/>
        <v>-4.459431618637297</v>
      </c>
      <c r="H19">
        <v>16</v>
      </c>
      <c r="I19">
        <f t="shared" si="2"/>
        <v>-4</v>
      </c>
      <c r="K19">
        <v>11</v>
      </c>
      <c r="L19">
        <f t="shared" si="3"/>
        <v>-3.4594316186372978</v>
      </c>
    </row>
    <row r="20" spans="1:12" ht="12.75">
      <c r="A20">
        <v>22</v>
      </c>
      <c r="B20">
        <f t="shared" si="0"/>
        <v>-4.459431618637297</v>
      </c>
      <c r="E20">
        <v>22</v>
      </c>
      <c r="F20">
        <f t="shared" si="1"/>
        <v>-4.459431618637297</v>
      </c>
      <c r="H20">
        <v>16</v>
      </c>
      <c r="I20">
        <f t="shared" si="2"/>
        <v>-4</v>
      </c>
      <c r="K20">
        <v>11</v>
      </c>
      <c r="L20">
        <f t="shared" si="3"/>
        <v>-3.4594316186372978</v>
      </c>
    </row>
    <row r="21" spans="1:12" ht="12.75">
      <c r="A21">
        <v>22</v>
      </c>
      <c r="B21">
        <f t="shared" si="0"/>
        <v>-4.459431618637297</v>
      </c>
      <c r="E21">
        <v>22</v>
      </c>
      <c r="F21">
        <f t="shared" si="1"/>
        <v>-4.459431618637297</v>
      </c>
      <c r="H21">
        <v>16</v>
      </c>
      <c r="I21">
        <f t="shared" si="2"/>
        <v>-4</v>
      </c>
      <c r="K21">
        <v>11</v>
      </c>
      <c r="L21">
        <f t="shared" si="3"/>
        <v>-3.4594316186372978</v>
      </c>
    </row>
    <row r="22" spans="1:12" ht="12.75">
      <c r="A22">
        <v>22</v>
      </c>
      <c r="B22">
        <f t="shared" si="0"/>
        <v>-4.459431618637297</v>
      </c>
      <c r="E22">
        <v>22</v>
      </c>
      <c r="F22">
        <f t="shared" si="1"/>
        <v>-4.459431618637297</v>
      </c>
      <c r="H22">
        <v>16</v>
      </c>
      <c r="I22">
        <f t="shared" si="2"/>
        <v>-4</v>
      </c>
      <c r="K22">
        <v>11</v>
      </c>
      <c r="L22">
        <f t="shared" si="3"/>
        <v>-3.4594316186372978</v>
      </c>
    </row>
    <row r="23" spans="1:12" ht="12.75">
      <c r="A23">
        <v>22</v>
      </c>
      <c r="B23">
        <f t="shared" si="0"/>
        <v>-4.459431618637297</v>
      </c>
      <c r="E23">
        <v>22</v>
      </c>
      <c r="F23">
        <f t="shared" si="1"/>
        <v>-4.459431618637297</v>
      </c>
      <c r="H23">
        <v>16</v>
      </c>
      <c r="I23">
        <f t="shared" si="2"/>
        <v>-4</v>
      </c>
      <c r="K23">
        <v>11</v>
      </c>
      <c r="L23">
        <f t="shared" si="3"/>
        <v>-3.4594316186372978</v>
      </c>
    </row>
    <row r="24" spans="1:12" ht="12.75">
      <c r="A24">
        <v>22</v>
      </c>
      <c r="B24">
        <f t="shared" si="0"/>
        <v>-4.459431618637297</v>
      </c>
      <c r="E24">
        <v>32</v>
      </c>
      <c r="F24">
        <f t="shared" si="1"/>
        <v>-5</v>
      </c>
      <c r="H24">
        <v>16</v>
      </c>
      <c r="I24">
        <f t="shared" si="2"/>
        <v>-4</v>
      </c>
      <c r="K24">
        <v>11</v>
      </c>
      <c r="L24">
        <f t="shared" si="3"/>
        <v>-3.4594316186372978</v>
      </c>
    </row>
    <row r="25" spans="1:12" ht="12.75">
      <c r="A25">
        <v>22</v>
      </c>
      <c r="B25">
        <f t="shared" si="0"/>
        <v>-4.459431618637297</v>
      </c>
      <c r="E25">
        <v>32</v>
      </c>
      <c r="F25">
        <f t="shared" si="1"/>
        <v>-5</v>
      </c>
      <c r="H25">
        <v>16</v>
      </c>
      <c r="I25">
        <f t="shared" si="2"/>
        <v>-4</v>
      </c>
      <c r="K25">
        <v>11</v>
      </c>
      <c r="L25">
        <f t="shared" si="3"/>
        <v>-3.4594316186372978</v>
      </c>
    </row>
    <row r="26" spans="1:12" ht="12.75">
      <c r="A26">
        <v>22</v>
      </c>
      <c r="B26">
        <f t="shared" si="0"/>
        <v>-4.459431618637297</v>
      </c>
      <c r="E26">
        <v>32</v>
      </c>
      <c r="F26">
        <f t="shared" si="1"/>
        <v>-5</v>
      </c>
      <c r="H26">
        <v>16</v>
      </c>
      <c r="I26">
        <f t="shared" si="2"/>
        <v>-4</v>
      </c>
      <c r="K26">
        <v>11</v>
      </c>
      <c r="L26">
        <f t="shared" si="3"/>
        <v>-3.4594316186372978</v>
      </c>
    </row>
    <row r="27" spans="1:12" ht="12.75">
      <c r="A27">
        <v>22</v>
      </c>
      <c r="B27">
        <f t="shared" si="0"/>
        <v>-4.459431618637297</v>
      </c>
      <c r="E27">
        <v>32</v>
      </c>
      <c r="F27">
        <f t="shared" si="1"/>
        <v>-5</v>
      </c>
      <c r="H27">
        <v>16</v>
      </c>
      <c r="I27">
        <f t="shared" si="2"/>
        <v>-4</v>
      </c>
      <c r="K27">
        <v>11</v>
      </c>
      <c r="L27">
        <f t="shared" si="3"/>
        <v>-3.4594316186372978</v>
      </c>
    </row>
    <row r="28" spans="1:12" ht="12.75">
      <c r="A28">
        <v>22</v>
      </c>
      <c r="B28">
        <f t="shared" si="0"/>
        <v>-4.459431618637297</v>
      </c>
      <c r="E28">
        <v>32</v>
      </c>
      <c r="F28">
        <f t="shared" si="1"/>
        <v>-5</v>
      </c>
      <c r="H28">
        <v>16</v>
      </c>
      <c r="I28">
        <f t="shared" si="2"/>
        <v>-4</v>
      </c>
      <c r="K28">
        <v>11</v>
      </c>
      <c r="L28">
        <f t="shared" si="3"/>
        <v>-3.4594316186372978</v>
      </c>
    </row>
    <row r="29" spans="1:12" ht="12.75">
      <c r="A29">
        <v>22</v>
      </c>
      <c r="B29">
        <f t="shared" si="0"/>
        <v>-4.459431618637297</v>
      </c>
      <c r="E29">
        <v>32</v>
      </c>
      <c r="F29">
        <f t="shared" si="1"/>
        <v>-5</v>
      </c>
      <c r="H29">
        <v>16</v>
      </c>
      <c r="I29">
        <f t="shared" si="2"/>
        <v>-4</v>
      </c>
      <c r="K29">
        <v>11</v>
      </c>
      <c r="L29">
        <f t="shared" si="3"/>
        <v>-3.4594316186372978</v>
      </c>
    </row>
    <row r="30" spans="1:12" ht="12.75">
      <c r="A30">
        <v>22</v>
      </c>
      <c r="B30">
        <f t="shared" si="0"/>
        <v>-4.459431618637297</v>
      </c>
      <c r="E30">
        <v>32</v>
      </c>
      <c r="F30">
        <f t="shared" si="1"/>
        <v>-5</v>
      </c>
      <c r="H30">
        <v>16</v>
      </c>
      <c r="I30">
        <f t="shared" si="2"/>
        <v>-4</v>
      </c>
      <c r="K30">
        <v>11</v>
      </c>
      <c r="L30">
        <f t="shared" si="3"/>
        <v>-3.4594316186372978</v>
      </c>
    </row>
    <row r="31" spans="1:12" ht="12.75">
      <c r="A31">
        <v>22</v>
      </c>
      <c r="B31">
        <f t="shared" si="0"/>
        <v>-4.459431618637297</v>
      </c>
      <c r="E31">
        <v>32</v>
      </c>
      <c r="F31">
        <f t="shared" si="1"/>
        <v>-5</v>
      </c>
      <c r="H31">
        <v>16</v>
      </c>
      <c r="I31">
        <f t="shared" si="2"/>
        <v>-4</v>
      </c>
      <c r="K31">
        <v>11</v>
      </c>
      <c r="L31">
        <f t="shared" si="3"/>
        <v>-3.4594316186372978</v>
      </c>
    </row>
    <row r="32" spans="1:12" ht="12.75">
      <c r="A32">
        <v>22</v>
      </c>
      <c r="B32">
        <f t="shared" si="0"/>
        <v>-4.459431618637297</v>
      </c>
      <c r="E32" s="9" t="s">
        <v>16</v>
      </c>
      <c r="F32" s="9" t="s">
        <v>17</v>
      </c>
      <c r="G32" s="9" t="s">
        <v>18</v>
      </c>
      <c r="H32">
        <v>16</v>
      </c>
      <c r="I32">
        <f t="shared" si="2"/>
        <v>-4</v>
      </c>
      <c r="K32">
        <v>11</v>
      </c>
      <c r="L32">
        <f t="shared" si="3"/>
        <v>-3.4594316186372978</v>
      </c>
    </row>
    <row r="33" spans="1:12" ht="12.75">
      <c r="A33">
        <v>32</v>
      </c>
      <c r="B33">
        <f t="shared" si="0"/>
        <v>-5</v>
      </c>
      <c r="E33">
        <v>100</v>
      </c>
      <c r="F33">
        <f aca="true" t="shared" si="4" ref="F33:F39">PERCENTILE(E6:E31,E33/100)</f>
        <v>32</v>
      </c>
      <c r="G33">
        <f aca="true" t="shared" si="5" ref="G33:G39">PERCENTILE(F6:F31,E33/100)</f>
        <v>-3.4594316186372978</v>
      </c>
      <c r="H33">
        <v>16</v>
      </c>
      <c r="I33">
        <f t="shared" si="2"/>
        <v>-4</v>
      </c>
      <c r="K33">
        <v>11</v>
      </c>
      <c r="L33">
        <f t="shared" si="3"/>
        <v>-3.4594316186372978</v>
      </c>
    </row>
    <row r="34" spans="1:12" ht="12.75">
      <c r="A34">
        <v>32</v>
      </c>
      <c r="B34">
        <f t="shared" si="0"/>
        <v>-5</v>
      </c>
      <c r="E34">
        <v>90</v>
      </c>
      <c r="F34">
        <f t="shared" si="4"/>
        <v>32</v>
      </c>
      <c r="G34">
        <f t="shared" si="5"/>
        <v>-4</v>
      </c>
      <c r="H34">
        <v>16</v>
      </c>
      <c r="I34">
        <f t="shared" si="2"/>
        <v>-4</v>
      </c>
      <c r="K34">
        <v>11</v>
      </c>
      <c r="L34">
        <f t="shared" si="3"/>
        <v>-3.4594316186372978</v>
      </c>
    </row>
    <row r="35" spans="1:12" ht="12.75">
      <c r="A35">
        <v>32</v>
      </c>
      <c r="B35">
        <f t="shared" si="0"/>
        <v>-5</v>
      </c>
      <c r="E35">
        <v>85</v>
      </c>
      <c r="F35">
        <f t="shared" si="4"/>
        <v>32</v>
      </c>
      <c r="G35">
        <f t="shared" si="5"/>
        <v>-4.275658971182379</v>
      </c>
      <c r="H35">
        <v>16</v>
      </c>
      <c r="I35">
        <f t="shared" si="2"/>
        <v>-4</v>
      </c>
      <c r="K35">
        <v>11</v>
      </c>
      <c r="L35">
        <f t="shared" si="3"/>
        <v>-3.4594316186372978</v>
      </c>
    </row>
    <row r="36" spans="1:12" ht="12.75">
      <c r="A36">
        <v>32</v>
      </c>
      <c r="B36">
        <f t="shared" si="0"/>
        <v>-5</v>
      </c>
      <c r="E36">
        <v>50</v>
      </c>
      <c r="F36">
        <f t="shared" si="4"/>
        <v>22</v>
      </c>
      <c r="G36">
        <f t="shared" si="5"/>
        <v>-4.459431618637297</v>
      </c>
      <c r="H36">
        <v>16</v>
      </c>
      <c r="I36">
        <f t="shared" si="2"/>
        <v>-4</v>
      </c>
      <c r="K36">
        <v>16</v>
      </c>
      <c r="L36">
        <f t="shared" si="3"/>
        <v>-4</v>
      </c>
    </row>
    <row r="37" spans="1:12" ht="12.75">
      <c r="A37">
        <v>32</v>
      </c>
      <c r="B37">
        <f t="shared" si="0"/>
        <v>-5</v>
      </c>
      <c r="E37">
        <v>16</v>
      </c>
      <c r="F37">
        <f t="shared" si="4"/>
        <v>22</v>
      </c>
      <c r="G37">
        <f t="shared" si="5"/>
        <v>-5</v>
      </c>
      <c r="H37">
        <v>22</v>
      </c>
      <c r="I37">
        <f t="shared" si="2"/>
        <v>-4.459431618637297</v>
      </c>
      <c r="K37">
        <v>16</v>
      </c>
      <c r="L37">
        <f t="shared" si="3"/>
        <v>-4</v>
      </c>
    </row>
    <row r="38" spans="1:12" ht="12.75">
      <c r="A38">
        <v>32</v>
      </c>
      <c r="B38">
        <f t="shared" si="0"/>
        <v>-5</v>
      </c>
      <c r="E38">
        <v>10</v>
      </c>
      <c r="F38">
        <f t="shared" si="4"/>
        <v>22</v>
      </c>
      <c r="G38">
        <f t="shared" si="5"/>
        <v>-5</v>
      </c>
      <c r="H38">
        <v>22</v>
      </c>
      <c r="I38">
        <f t="shared" si="2"/>
        <v>-4.459431618637297</v>
      </c>
      <c r="K38">
        <v>16</v>
      </c>
      <c r="L38">
        <f t="shared" si="3"/>
        <v>-4</v>
      </c>
    </row>
    <row r="39" spans="1:12" ht="12.75">
      <c r="A39">
        <v>32</v>
      </c>
      <c r="B39">
        <f t="shared" si="0"/>
        <v>-5</v>
      </c>
      <c r="E39">
        <v>0</v>
      </c>
      <c r="F39">
        <f t="shared" si="4"/>
        <v>16</v>
      </c>
      <c r="G39">
        <f t="shared" si="5"/>
        <v>-5</v>
      </c>
      <c r="H39">
        <v>22</v>
      </c>
      <c r="I39">
        <f t="shared" si="2"/>
        <v>-4.459431618637297</v>
      </c>
      <c r="K39">
        <v>16</v>
      </c>
      <c r="L39">
        <f t="shared" si="3"/>
        <v>-4</v>
      </c>
    </row>
    <row r="40" spans="1:12" ht="12.75">
      <c r="A40">
        <v>32</v>
      </c>
      <c r="B40">
        <f t="shared" si="0"/>
        <v>-5</v>
      </c>
      <c r="H40">
        <v>22</v>
      </c>
      <c r="I40">
        <f aca="true" t="shared" si="6" ref="I40:I71">-LOG(H40,2)</f>
        <v>-4.459431618637297</v>
      </c>
      <c r="K40">
        <v>16</v>
      </c>
      <c r="L40">
        <f aca="true" t="shared" si="7" ref="L40:L66">-LOG(K40,2)</f>
        <v>-4</v>
      </c>
    </row>
    <row r="41" spans="1:12" ht="12.75">
      <c r="A41">
        <v>32</v>
      </c>
      <c r="B41">
        <f t="shared" si="0"/>
        <v>-5</v>
      </c>
      <c r="H41">
        <v>22</v>
      </c>
      <c r="I41">
        <f t="shared" si="6"/>
        <v>-4.459431618637297</v>
      </c>
      <c r="K41">
        <v>16</v>
      </c>
      <c r="L41">
        <f t="shared" si="7"/>
        <v>-4</v>
      </c>
    </row>
    <row r="42" spans="1:12" ht="12.75">
      <c r="A42">
        <v>32</v>
      </c>
      <c r="B42">
        <f t="shared" si="0"/>
        <v>-5</v>
      </c>
      <c r="H42">
        <v>22</v>
      </c>
      <c r="I42">
        <f t="shared" si="6"/>
        <v>-4.459431618637297</v>
      </c>
      <c r="K42">
        <v>16</v>
      </c>
      <c r="L42">
        <f t="shared" si="7"/>
        <v>-4</v>
      </c>
    </row>
    <row r="43" spans="1:12" ht="12.75">
      <c r="A43">
        <v>32</v>
      </c>
      <c r="B43">
        <f t="shared" si="0"/>
        <v>-5</v>
      </c>
      <c r="H43">
        <v>22</v>
      </c>
      <c r="I43">
        <f t="shared" si="6"/>
        <v>-4.459431618637297</v>
      </c>
      <c r="K43">
        <v>16</v>
      </c>
      <c r="L43">
        <f t="shared" si="7"/>
        <v>-4</v>
      </c>
    </row>
    <row r="44" spans="1:12" ht="12.75">
      <c r="A44">
        <v>45</v>
      </c>
      <c r="B44">
        <f t="shared" si="0"/>
        <v>-5.491853096329675</v>
      </c>
      <c r="H44">
        <v>22</v>
      </c>
      <c r="I44">
        <f t="shared" si="6"/>
        <v>-4.459431618637297</v>
      </c>
      <c r="K44">
        <v>16</v>
      </c>
      <c r="L44">
        <f t="shared" si="7"/>
        <v>-4</v>
      </c>
    </row>
    <row r="45" spans="1:12" ht="12.75">
      <c r="A45">
        <v>45</v>
      </c>
      <c r="B45">
        <f t="shared" si="0"/>
        <v>-5.491853096329675</v>
      </c>
      <c r="H45">
        <v>22</v>
      </c>
      <c r="I45">
        <f t="shared" si="6"/>
        <v>-4.459431618637297</v>
      </c>
      <c r="K45">
        <v>16</v>
      </c>
      <c r="L45">
        <f t="shared" si="7"/>
        <v>-4</v>
      </c>
    </row>
    <row r="46" spans="1:12" ht="12.75">
      <c r="A46">
        <v>64</v>
      </c>
      <c r="B46">
        <f t="shared" si="0"/>
        <v>-6</v>
      </c>
      <c r="H46">
        <v>22</v>
      </c>
      <c r="I46">
        <f t="shared" si="6"/>
        <v>-4.459431618637297</v>
      </c>
      <c r="K46">
        <v>16</v>
      </c>
      <c r="L46">
        <f t="shared" si="7"/>
        <v>-4</v>
      </c>
    </row>
    <row r="47" spans="1:12" ht="12.75">
      <c r="A47">
        <v>64</v>
      </c>
      <c r="B47">
        <f t="shared" si="0"/>
        <v>-6</v>
      </c>
      <c r="H47">
        <v>22</v>
      </c>
      <c r="I47">
        <f t="shared" si="6"/>
        <v>-4.459431618637297</v>
      </c>
      <c r="K47">
        <v>16</v>
      </c>
      <c r="L47">
        <f t="shared" si="7"/>
        <v>-4</v>
      </c>
    </row>
    <row r="48" spans="8:12" ht="12.75">
      <c r="H48">
        <v>22</v>
      </c>
      <c r="I48">
        <f t="shared" si="6"/>
        <v>-4.459431618637297</v>
      </c>
      <c r="K48">
        <v>16</v>
      </c>
      <c r="L48">
        <f t="shared" si="7"/>
        <v>-4</v>
      </c>
    </row>
    <row r="49" spans="8:12" ht="12.75">
      <c r="H49">
        <v>22</v>
      </c>
      <c r="I49">
        <f t="shared" si="6"/>
        <v>-4.459431618637297</v>
      </c>
      <c r="K49">
        <v>16</v>
      </c>
      <c r="L49">
        <f t="shared" si="7"/>
        <v>-4</v>
      </c>
    </row>
    <row r="50" spans="1:12" ht="12.75">
      <c r="A50" s="9" t="s">
        <v>16</v>
      </c>
      <c r="B50" s="9" t="s">
        <v>17</v>
      </c>
      <c r="C50" s="9" t="s">
        <v>18</v>
      </c>
      <c r="H50">
        <v>22</v>
      </c>
      <c r="I50">
        <f t="shared" si="6"/>
        <v>-4.459431618637297</v>
      </c>
      <c r="K50">
        <v>16</v>
      </c>
      <c r="L50">
        <f t="shared" si="7"/>
        <v>-4</v>
      </c>
    </row>
    <row r="51" spans="1:12" ht="12.75">
      <c r="A51">
        <v>100</v>
      </c>
      <c r="B51">
        <f aca="true" t="shared" si="8" ref="B51:B57">PERCENTILE(A4:A47,A51/100)</f>
        <v>64</v>
      </c>
      <c r="C51">
        <f aca="true" t="shared" si="9" ref="C51:C57">PERCENTILE(B4:B47,A51/100)</f>
        <v>-3.4594316186372978</v>
      </c>
      <c r="H51">
        <v>22</v>
      </c>
      <c r="I51">
        <f t="shared" si="6"/>
        <v>-4.459431618637297</v>
      </c>
      <c r="K51">
        <v>16</v>
      </c>
      <c r="L51">
        <f t="shared" si="7"/>
        <v>-4</v>
      </c>
    </row>
    <row r="52" spans="1:12" ht="12.75">
      <c r="A52">
        <v>90</v>
      </c>
      <c r="B52">
        <f t="shared" si="8"/>
        <v>32</v>
      </c>
      <c r="C52">
        <f t="shared" si="9"/>
        <v>-4</v>
      </c>
      <c r="H52">
        <v>22</v>
      </c>
      <c r="I52">
        <f t="shared" si="6"/>
        <v>-4.459431618637297</v>
      </c>
      <c r="K52">
        <v>16</v>
      </c>
      <c r="L52">
        <f t="shared" si="7"/>
        <v>-4</v>
      </c>
    </row>
    <row r="53" spans="1:12" ht="12.75">
      <c r="A53">
        <v>85</v>
      </c>
      <c r="B53">
        <f t="shared" si="8"/>
        <v>32</v>
      </c>
      <c r="C53">
        <f t="shared" si="9"/>
        <v>-4</v>
      </c>
      <c r="H53">
        <v>22</v>
      </c>
      <c r="I53">
        <f t="shared" si="6"/>
        <v>-4.459431618637297</v>
      </c>
      <c r="K53">
        <v>22</v>
      </c>
      <c r="L53">
        <f t="shared" si="7"/>
        <v>-4.459431618637297</v>
      </c>
    </row>
    <row r="54" spans="1:12" ht="12.75">
      <c r="A54">
        <v>50</v>
      </c>
      <c r="B54">
        <f t="shared" si="8"/>
        <v>22</v>
      </c>
      <c r="C54">
        <f t="shared" si="9"/>
        <v>-4.459431618637297</v>
      </c>
      <c r="H54">
        <v>22</v>
      </c>
      <c r="I54">
        <f t="shared" si="6"/>
        <v>-4.459431618637297</v>
      </c>
      <c r="K54">
        <v>22</v>
      </c>
      <c r="L54">
        <f t="shared" si="7"/>
        <v>-4.459431618637297</v>
      </c>
    </row>
    <row r="55" spans="1:12" ht="12.75">
      <c r="A55">
        <v>16</v>
      </c>
      <c r="B55">
        <f t="shared" si="8"/>
        <v>16</v>
      </c>
      <c r="C55">
        <f t="shared" si="9"/>
        <v>-5</v>
      </c>
      <c r="H55">
        <v>22</v>
      </c>
      <c r="I55">
        <f t="shared" si="6"/>
        <v>-4.459431618637297</v>
      </c>
      <c r="K55">
        <v>22</v>
      </c>
      <c r="L55">
        <f t="shared" si="7"/>
        <v>-4.459431618637297</v>
      </c>
    </row>
    <row r="56" spans="1:12" ht="12.75">
      <c r="A56">
        <v>10</v>
      </c>
      <c r="B56">
        <f t="shared" si="8"/>
        <v>16</v>
      </c>
      <c r="C56">
        <f t="shared" si="9"/>
        <v>-5</v>
      </c>
      <c r="H56">
        <v>22</v>
      </c>
      <c r="I56">
        <f t="shared" si="6"/>
        <v>-4.459431618637297</v>
      </c>
      <c r="K56">
        <v>22</v>
      </c>
      <c r="L56">
        <f t="shared" si="7"/>
        <v>-4.459431618637297</v>
      </c>
    </row>
    <row r="57" spans="1:12" ht="12.75">
      <c r="A57">
        <v>0</v>
      </c>
      <c r="B57">
        <f t="shared" si="8"/>
        <v>16</v>
      </c>
      <c r="C57">
        <f t="shared" si="9"/>
        <v>-6</v>
      </c>
      <c r="H57">
        <v>22</v>
      </c>
      <c r="I57">
        <f t="shared" si="6"/>
        <v>-4.459431618637297</v>
      </c>
      <c r="K57">
        <v>22</v>
      </c>
      <c r="L57">
        <f t="shared" si="7"/>
        <v>-4.459431618637297</v>
      </c>
    </row>
    <row r="58" spans="8:12" ht="12.75">
      <c r="H58">
        <v>22</v>
      </c>
      <c r="I58">
        <f t="shared" si="6"/>
        <v>-4.459431618637297</v>
      </c>
      <c r="K58">
        <v>22</v>
      </c>
      <c r="L58">
        <f t="shared" si="7"/>
        <v>-4.459431618637297</v>
      </c>
    </row>
    <row r="59" spans="8:12" ht="12.75">
      <c r="H59">
        <v>22</v>
      </c>
      <c r="I59">
        <f t="shared" si="6"/>
        <v>-4.459431618637297</v>
      </c>
      <c r="K59">
        <v>22</v>
      </c>
      <c r="L59">
        <f t="shared" si="7"/>
        <v>-4.459431618637297</v>
      </c>
    </row>
    <row r="60" spans="8:12" ht="12.75">
      <c r="H60">
        <v>22</v>
      </c>
      <c r="I60">
        <f t="shared" si="6"/>
        <v>-4.459431618637297</v>
      </c>
      <c r="K60">
        <v>32</v>
      </c>
      <c r="L60">
        <f t="shared" si="7"/>
        <v>-5</v>
      </c>
    </row>
    <row r="61" spans="8:12" ht="12.75">
      <c r="H61">
        <v>22</v>
      </c>
      <c r="I61">
        <f t="shared" si="6"/>
        <v>-4.459431618637297</v>
      </c>
      <c r="K61">
        <v>32</v>
      </c>
      <c r="L61">
        <f t="shared" si="7"/>
        <v>-5</v>
      </c>
    </row>
    <row r="62" spans="8:12" ht="12.75">
      <c r="H62">
        <v>22</v>
      </c>
      <c r="I62">
        <f t="shared" si="6"/>
        <v>-4.459431618637297</v>
      </c>
      <c r="K62">
        <v>32</v>
      </c>
      <c r="L62">
        <f t="shared" si="7"/>
        <v>-5</v>
      </c>
    </row>
    <row r="63" spans="8:12" ht="12.75">
      <c r="H63">
        <v>22</v>
      </c>
      <c r="I63">
        <f t="shared" si="6"/>
        <v>-4.459431618637297</v>
      </c>
      <c r="K63">
        <v>32</v>
      </c>
      <c r="L63">
        <f t="shared" si="7"/>
        <v>-5</v>
      </c>
    </row>
    <row r="64" spans="8:12" ht="12.75">
      <c r="H64">
        <v>22</v>
      </c>
      <c r="I64">
        <f t="shared" si="6"/>
        <v>-4.459431618637297</v>
      </c>
      <c r="K64">
        <v>45</v>
      </c>
      <c r="L64">
        <f t="shared" si="7"/>
        <v>-5.491853096329675</v>
      </c>
    </row>
    <row r="65" spans="8:12" ht="12.75">
      <c r="H65">
        <v>22</v>
      </c>
      <c r="I65">
        <f t="shared" si="6"/>
        <v>-4.459431618637297</v>
      </c>
      <c r="K65">
        <v>45</v>
      </c>
      <c r="L65">
        <f t="shared" si="7"/>
        <v>-5.491853096329675</v>
      </c>
    </row>
    <row r="66" spans="8:12" ht="12.75">
      <c r="H66">
        <v>22</v>
      </c>
      <c r="I66">
        <f t="shared" si="6"/>
        <v>-4.459431618637297</v>
      </c>
      <c r="K66">
        <v>45</v>
      </c>
      <c r="L66">
        <f t="shared" si="7"/>
        <v>-5.491853096329675</v>
      </c>
    </row>
    <row r="67" spans="8:9" ht="12.75">
      <c r="H67">
        <v>22</v>
      </c>
      <c r="I67">
        <f t="shared" si="6"/>
        <v>-4.459431618637297</v>
      </c>
    </row>
    <row r="68" spans="8:13" ht="12.75">
      <c r="H68">
        <v>22</v>
      </c>
      <c r="I68">
        <f t="shared" si="6"/>
        <v>-4.459431618637297</v>
      </c>
      <c r="K68" s="9" t="s">
        <v>16</v>
      </c>
      <c r="L68" s="9" t="s">
        <v>17</v>
      </c>
      <c r="M68" s="9" t="s">
        <v>18</v>
      </c>
    </row>
    <row r="69" spans="8:13" ht="12.75">
      <c r="H69">
        <v>22</v>
      </c>
      <c r="I69">
        <f t="shared" si="6"/>
        <v>-4.459431618637297</v>
      </c>
      <c r="K69">
        <v>100</v>
      </c>
      <c r="L69">
        <f aca="true" t="shared" si="10" ref="L69:L75">PERCENTILE(K8:K66,K69/100)</f>
        <v>45</v>
      </c>
      <c r="M69">
        <f aca="true" t="shared" si="11" ref="M69:M75">PERCENTILE(L8:L66,K69/100)</f>
        <v>-2</v>
      </c>
    </row>
    <row r="70" spans="8:13" ht="12.75">
      <c r="H70">
        <v>22</v>
      </c>
      <c r="I70">
        <f t="shared" si="6"/>
        <v>-4.459431618637297</v>
      </c>
      <c r="K70">
        <v>90</v>
      </c>
      <c r="L70">
        <f t="shared" si="10"/>
        <v>32</v>
      </c>
      <c r="M70">
        <f t="shared" si="11"/>
        <v>-3</v>
      </c>
    </row>
    <row r="71" spans="8:13" ht="12.75">
      <c r="H71">
        <v>22</v>
      </c>
      <c r="I71">
        <f t="shared" si="6"/>
        <v>-4.459431618637297</v>
      </c>
      <c r="K71">
        <v>85</v>
      </c>
      <c r="L71">
        <f t="shared" si="10"/>
        <v>22</v>
      </c>
      <c r="M71">
        <f t="shared" si="11"/>
        <v>-3.4594316186372978</v>
      </c>
    </row>
    <row r="72" spans="8:13" ht="12.75">
      <c r="H72">
        <v>22</v>
      </c>
      <c r="I72">
        <f aca="true" t="shared" si="12" ref="I72:I103">-LOG(H72,2)</f>
        <v>-4.459431618637297</v>
      </c>
      <c r="K72">
        <v>50</v>
      </c>
      <c r="L72">
        <f t="shared" si="10"/>
        <v>16</v>
      </c>
      <c r="M72">
        <f t="shared" si="11"/>
        <v>-4</v>
      </c>
    </row>
    <row r="73" spans="8:13" ht="12.75">
      <c r="H73">
        <v>22</v>
      </c>
      <c r="I73">
        <f t="shared" si="12"/>
        <v>-4.459431618637297</v>
      </c>
      <c r="K73">
        <v>16</v>
      </c>
      <c r="L73">
        <f t="shared" si="10"/>
        <v>11</v>
      </c>
      <c r="M73">
        <f t="shared" si="11"/>
        <v>-4.459431618637297</v>
      </c>
    </row>
    <row r="74" spans="8:13" ht="12.75">
      <c r="H74">
        <v>22</v>
      </c>
      <c r="I74">
        <f t="shared" si="12"/>
        <v>-4.459431618637297</v>
      </c>
      <c r="K74">
        <v>10</v>
      </c>
      <c r="L74">
        <f t="shared" si="10"/>
        <v>11</v>
      </c>
      <c r="M74">
        <f t="shared" si="11"/>
        <v>-5</v>
      </c>
    </row>
    <row r="75" spans="8:13" ht="12.75">
      <c r="H75">
        <v>32</v>
      </c>
      <c r="I75">
        <f t="shared" si="12"/>
        <v>-5</v>
      </c>
      <c r="K75">
        <v>0</v>
      </c>
      <c r="L75">
        <f t="shared" si="10"/>
        <v>8</v>
      </c>
      <c r="M75">
        <f t="shared" si="11"/>
        <v>-5.491853096329675</v>
      </c>
    </row>
    <row r="76" spans="8:9" ht="12.75">
      <c r="H76">
        <v>32</v>
      </c>
      <c r="I76">
        <f t="shared" si="12"/>
        <v>-5</v>
      </c>
    </row>
    <row r="77" spans="8:9" ht="12.75">
      <c r="H77">
        <v>32</v>
      </c>
      <c r="I77">
        <f t="shared" si="12"/>
        <v>-5</v>
      </c>
    </row>
    <row r="78" spans="8:9" ht="12.75">
      <c r="H78">
        <v>32</v>
      </c>
      <c r="I78">
        <f t="shared" si="12"/>
        <v>-5</v>
      </c>
    </row>
    <row r="79" spans="8:9" ht="12.75">
      <c r="H79">
        <v>32</v>
      </c>
      <c r="I79">
        <f t="shared" si="12"/>
        <v>-5</v>
      </c>
    </row>
    <row r="80" spans="8:9" ht="12.75">
      <c r="H80">
        <v>32</v>
      </c>
      <c r="I80">
        <f t="shared" si="12"/>
        <v>-5</v>
      </c>
    </row>
    <row r="81" spans="8:9" ht="12.75">
      <c r="H81">
        <v>32</v>
      </c>
      <c r="I81">
        <f t="shared" si="12"/>
        <v>-5</v>
      </c>
    </row>
    <row r="82" spans="8:9" ht="12.75">
      <c r="H82">
        <v>32</v>
      </c>
      <c r="I82">
        <f t="shared" si="12"/>
        <v>-5</v>
      </c>
    </row>
    <row r="83" spans="8:9" ht="12.75">
      <c r="H83">
        <v>32</v>
      </c>
      <c r="I83">
        <f t="shared" si="12"/>
        <v>-5</v>
      </c>
    </row>
    <row r="84" spans="8:9" ht="12.75">
      <c r="H84">
        <v>32</v>
      </c>
      <c r="I84">
        <f t="shared" si="12"/>
        <v>-5</v>
      </c>
    </row>
    <row r="85" spans="8:9" ht="12.75">
      <c r="H85">
        <v>32</v>
      </c>
      <c r="I85">
        <f t="shared" si="12"/>
        <v>-5</v>
      </c>
    </row>
    <row r="86" spans="8:9" ht="12.75">
      <c r="H86">
        <v>32</v>
      </c>
      <c r="I86">
        <f t="shared" si="12"/>
        <v>-5</v>
      </c>
    </row>
    <row r="87" spans="8:9" ht="12.75">
      <c r="H87">
        <v>32</v>
      </c>
      <c r="I87">
        <f t="shared" si="12"/>
        <v>-5</v>
      </c>
    </row>
    <row r="88" spans="8:9" ht="12.75">
      <c r="H88">
        <v>32</v>
      </c>
      <c r="I88">
        <f t="shared" si="12"/>
        <v>-5</v>
      </c>
    </row>
    <row r="89" spans="8:9" ht="12.75">
      <c r="H89">
        <v>32</v>
      </c>
      <c r="I89">
        <f t="shared" si="12"/>
        <v>-5</v>
      </c>
    </row>
    <row r="90" spans="8:9" ht="12.75">
      <c r="H90">
        <v>32</v>
      </c>
      <c r="I90">
        <f t="shared" si="12"/>
        <v>-5</v>
      </c>
    </row>
    <row r="91" spans="8:9" ht="12.75">
      <c r="H91">
        <v>32</v>
      </c>
      <c r="I91">
        <f t="shared" si="12"/>
        <v>-5</v>
      </c>
    </row>
    <row r="92" spans="8:9" ht="12.75">
      <c r="H92">
        <v>32</v>
      </c>
      <c r="I92">
        <f t="shared" si="12"/>
        <v>-5</v>
      </c>
    </row>
    <row r="93" spans="8:9" ht="12.75">
      <c r="H93">
        <v>32</v>
      </c>
      <c r="I93">
        <f t="shared" si="12"/>
        <v>-5</v>
      </c>
    </row>
    <row r="94" spans="8:9" ht="12.75">
      <c r="H94">
        <v>32</v>
      </c>
      <c r="I94">
        <f t="shared" si="12"/>
        <v>-5</v>
      </c>
    </row>
    <row r="95" spans="8:9" ht="12.75">
      <c r="H95">
        <v>32</v>
      </c>
      <c r="I95">
        <f t="shared" si="12"/>
        <v>-5</v>
      </c>
    </row>
    <row r="96" spans="8:9" ht="12.75">
      <c r="H96">
        <v>32</v>
      </c>
      <c r="I96">
        <f t="shared" si="12"/>
        <v>-5</v>
      </c>
    </row>
    <row r="97" spans="8:9" ht="12.75">
      <c r="H97">
        <v>32</v>
      </c>
      <c r="I97">
        <f t="shared" si="12"/>
        <v>-5</v>
      </c>
    </row>
    <row r="98" spans="8:9" ht="12.75">
      <c r="H98">
        <v>32</v>
      </c>
      <c r="I98">
        <f t="shared" si="12"/>
        <v>-5</v>
      </c>
    </row>
    <row r="99" spans="8:9" ht="12.75">
      <c r="H99">
        <v>32</v>
      </c>
      <c r="I99">
        <f t="shared" si="12"/>
        <v>-5</v>
      </c>
    </row>
    <row r="100" spans="8:9" ht="12.75">
      <c r="H100">
        <v>32</v>
      </c>
      <c r="I100">
        <f t="shared" si="12"/>
        <v>-5</v>
      </c>
    </row>
    <row r="101" spans="8:9" ht="12.75">
      <c r="H101">
        <v>45</v>
      </c>
      <c r="I101">
        <f t="shared" si="12"/>
        <v>-5.491853096329675</v>
      </c>
    </row>
    <row r="102" spans="8:9" ht="12.75">
      <c r="H102">
        <v>45</v>
      </c>
      <c r="I102">
        <f t="shared" si="12"/>
        <v>-5.491853096329675</v>
      </c>
    </row>
    <row r="103" spans="8:9" ht="12.75">
      <c r="H103">
        <v>45</v>
      </c>
      <c r="I103">
        <f t="shared" si="12"/>
        <v>-5.491853096329675</v>
      </c>
    </row>
    <row r="104" spans="8:9" ht="12.75">
      <c r="H104">
        <v>45</v>
      </c>
      <c r="I104">
        <f aca="true" t="shared" si="13" ref="I104:I111">-LOG(H104,2)</f>
        <v>-5.491853096329675</v>
      </c>
    </row>
    <row r="105" spans="8:9" ht="12.75">
      <c r="H105">
        <v>45</v>
      </c>
      <c r="I105">
        <f t="shared" si="13"/>
        <v>-5.491853096329675</v>
      </c>
    </row>
    <row r="106" spans="8:9" ht="12.75">
      <c r="H106">
        <v>45</v>
      </c>
      <c r="I106">
        <f t="shared" si="13"/>
        <v>-5.491853096329675</v>
      </c>
    </row>
    <row r="107" spans="8:9" ht="12.75">
      <c r="H107">
        <v>45</v>
      </c>
      <c r="I107">
        <f t="shared" si="13"/>
        <v>-5.491853096329675</v>
      </c>
    </row>
    <row r="108" spans="8:9" ht="12.75">
      <c r="H108">
        <v>64</v>
      </c>
      <c r="I108">
        <f t="shared" si="13"/>
        <v>-6</v>
      </c>
    </row>
    <row r="109" spans="8:9" ht="12.75">
      <c r="H109">
        <v>64</v>
      </c>
      <c r="I109">
        <f t="shared" si="13"/>
        <v>-6</v>
      </c>
    </row>
    <row r="110" spans="8:9" ht="12.75">
      <c r="H110">
        <v>64</v>
      </c>
      <c r="I110">
        <f t="shared" si="13"/>
        <v>-6</v>
      </c>
    </row>
    <row r="111" spans="8:9" ht="12.75">
      <c r="H111">
        <v>90</v>
      </c>
      <c r="I111">
        <f t="shared" si="13"/>
        <v>-6.491853096329675</v>
      </c>
    </row>
    <row r="113" spans="8:10" ht="12.75">
      <c r="H113" s="9" t="s">
        <v>16</v>
      </c>
      <c r="I113" s="9" t="s">
        <v>17</v>
      </c>
      <c r="J113" s="9" t="s">
        <v>18</v>
      </c>
    </row>
    <row r="114" spans="8:10" ht="12.75">
      <c r="H114">
        <v>100</v>
      </c>
      <c r="I114">
        <f aca="true" t="shared" si="14" ref="I114:I120">PERCENTILE(H8:H111,H114/100)</f>
        <v>90</v>
      </c>
      <c r="J114">
        <f aca="true" t="shared" si="15" ref="J114:J120">PERCENTILE(I8:I111,H114/100)</f>
        <v>-2</v>
      </c>
    </row>
    <row r="115" spans="8:10" ht="12.75">
      <c r="H115">
        <v>90</v>
      </c>
      <c r="I115">
        <f t="shared" si="14"/>
        <v>42.39999999999996</v>
      </c>
      <c r="J115">
        <f t="shared" si="15"/>
        <v>-4</v>
      </c>
    </row>
    <row r="116" spans="8:10" ht="12.75">
      <c r="H116">
        <v>85</v>
      </c>
      <c r="I116">
        <f t="shared" si="14"/>
        <v>32</v>
      </c>
      <c r="J116">
        <f t="shared" si="15"/>
        <v>-4</v>
      </c>
    </row>
    <row r="117" spans="8:10" ht="12.75">
      <c r="H117">
        <v>50</v>
      </c>
      <c r="I117">
        <f t="shared" si="14"/>
        <v>22</v>
      </c>
      <c r="J117">
        <f t="shared" si="15"/>
        <v>-4.459431618637297</v>
      </c>
    </row>
    <row r="118" spans="8:10" ht="12.75">
      <c r="H118">
        <v>16</v>
      </c>
      <c r="I118">
        <f t="shared" si="14"/>
        <v>16</v>
      </c>
      <c r="J118">
        <f t="shared" si="15"/>
        <v>-5</v>
      </c>
    </row>
    <row r="119" spans="8:10" ht="12.75">
      <c r="H119">
        <v>10</v>
      </c>
      <c r="I119">
        <f t="shared" si="14"/>
        <v>16</v>
      </c>
      <c r="J119">
        <f t="shared" si="15"/>
        <v>-5.442667786696707</v>
      </c>
    </row>
    <row r="120" spans="8:10" ht="12.75">
      <c r="H120">
        <v>0</v>
      </c>
      <c r="I120">
        <f t="shared" si="14"/>
        <v>5.6</v>
      </c>
      <c r="J120">
        <f t="shared" si="15"/>
        <v>-6.491853096329675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56</v>
      </c>
    </row>
    <row r="2" ht="15">
      <c r="A2" s="71" t="s">
        <v>49</v>
      </c>
    </row>
    <row r="3" ht="15">
      <c r="A3" s="71" t="s">
        <v>50</v>
      </c>
    </row>
    <row r="4" ht="15">
      <c r="A4" s="71" t="s">
        <v>51</v>
      </c>
    </row>
    <row r="5" ht="15">
      <c r="A5" s="71" t="s">
        <v>52</v>
      </c>
    </row>
    <row r="6" ht="15">
      <c r="A6" s="71" t="s">
        <v>53</v>
      </c>
    </row>
    <row r="7" ht="15">
      <c r="A7" s="71" t="s">
        <v>54</v>
      </c>
    </row>
    <row r="9" ht="15">
      <c r="A9" s="71" t="s">
        <v>55</v>
      </c>
    </row>
    <row r="10" ht="15">
      <c r="A10" s="71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2006-04-29T20:02:44Z</dcterms:created>
  <dcterms:modified xsi:type="dcterms:W3CDTF">2006-05-08T19:20:35Z</dcterms:modified>
  <cp:category/>
  <cp:version/>
  <cp:contentType/>
  <cp:contentStatus/>
</cp:coreProperties>
</file>